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Equilibri_di_Bilancio" sheetId="1" r:id="rId1"/>
    <sheet name="Risultato_Amm_Presunto" sheetId="2" state="hidden" r:id="rId2"/>
    <sheet name="Fondo_Pluriennale_Vincolato" sheetId="3" state="hidden" r:id="rId3"/>
    <sheet name="F.C.D.E." sheetId="4" state="hidden" r:id="rId4"/>
    <sheet name="Limiti_Indebitamento" sheetId="5" state="hidden" r:id="rId5"/>
    <sheet name="F.C.D.E._PEG" sheetId="6" state="hidden" r:id="rId6"/>
    <sheet name="Risultato_Amm_Presunto_New" sheetId="7" state="hidden" r:id="rId7"/>
    <sheet name="Limiti_Indebitamento_New" sheetId="8" state="hidden" r:id="rId8"/>
    <sheet name="Risultato_Amm_Presunto_New1" sheetId="9" state="hidden" r:id="rId9"/>
  </sheets>
  <definedNames>
    <definedName name="_xlnm.Print_Area" localSheetId="0">'Equilibri_di_Bilancio'!$A$1:$F$100</definedName>
    <definedName name="_xlnm.Print_Area" localSheetId="3">'F.C.D.E.'!$A$1:$H$101</definedName>
    <definedName name="_xlnm.Print_Area" localSheetId="5">'F.C.D.E._PEG'!$A$1:$J$109</definedName>
    <definedName name="_xlnm.Print_Area" localSheetId="2">'Fondo_Pluriennale_Vincolato'!$A$1:$J$158</definedName>
    <definedName name="_xlnm.Print_Area" localSheetId="4">'Limiti_Indebitamento'!$A$1:$F$44</definedName>
    <definedName name="_xlnm.Print_Area" localSheetId="7">'Limiti_Indebitamento_New'!$A$1:$I$44</definedName>
    <definedName name="_xlnm.Print_Area" localSheetId="1">'Risultato_Amm_Presunto'!$A$1:$C$51</definedName>
    <definedName name="_xlnm.Print_Area" localSheetId="6">'Risultato_Amm_Presunto_New'!$A$1:$C$54</definedName>
    <definedName name="_xlnm.Print_Area" localSheetId="8">'Risultato_Amm_Presunto_New1'!$A$1:$C$56</definedName>
  </definedNames>
  <calcPr fullCalcOnLoad="1"/>
</workbook>
</file>

<file path=xl/sharedStrings.xml><?xml version="1.0" encoding="utf-8"?>
<sst xmlns="http://schemas.openxmlformats.org/spreadsheetml/2006/main" count="1156" uniqueCount="511">
  <si>
    <t>Comune di Demo</t>
  </si>
  <si>
    <t>Allegato n.9 - Bilancio di previsione</t>
  </si>
  <si>
    <t>EQUILIBRIO ECONOMICO-FINANZIARIO</t>
  </si>
  <si>
    <t xml:space="preserve">Fondo di cassa all'inizio dell'esercizio </t>
  </si>
  <si>
    <t>A) Fondo pluriennale vincolato di entrata per spese correnti</t>
  </si>
  <si>
    <t>(+)</t>
  </si>
  <si>
    <t>AA) Recupero disavanzo di amministrazione esercizio precedente</t>
  </si>
  <si>
    <t>(-)</t>
  </si>
  <si>
    <t>B) Entrate Titoli 1.00 - 2.00 - 3.00</t>
  </si>
  <si>
    <t xml:space="preserve">    di cui per estinzione anticipata di prestiti</t>
  </si>
  <si>
    <t>C) Entrate Titolo 4.02.06 - Contributi agli investimenti direttamente destinati al rimborso dei prestiti da amministrazioni pubbliche</t>
  </si>
  <si>
    <t>D)Spese Titolo 1.00 -  Spese correnti</t>
  </si>
  <si>
    <t xml:space="preserve">     di cui:</t>
  </si>
  <si>
    <t xml:space="preserve">               - fondo pluriennale vincolato</t>
  </si>
  <si>
    <t xml:space="preserve">               - fondo crediti di dubbia esigibilità </t>
  </si>
  <si>
    <t>E) Spese Titolo 2.04 -  Altri trasferimenti in conto capitale</t>
  </si>
  <si>
    <t>F) Spese Titolo 4.00 -  Quote di capitale amm.to dei mutui e prestiti obbligazionari</t>
  </si>
  <si>
    <t xml:space="preserve"> G) Somma finale (G=A-AA+B+C-D-E-F)</t>
  </si>
  <si>
    <t>ALTRE POSTE DIFFERENZIALI, PER ECCEZIONI PREVISTE DA NORME DI LEGGE E DA PRINCIPI CONTABILI, CHE  HANNO EFFETTO SULL’EQUILIBRIO  EX ARTICOLO 162, COMMA 6,  DEL TESTO UNICO DELLE LEGGI SULL’ORDINAMENTO DEGLI ENTI LOCALI</t>
  </si>
  <si>
    <t xml:space="preserve"> -</t>
  </si>
  <si>
    <t>I) Entrate di parte capitale destinate a spese correnti in base a specifiche disposizioni di legge o  dei principi contabili</t>
  </si>
  <si>
    <t>L) Entrate di parte corrente destinate a spese di investimento in base a specifiche disposizioni di legge o dei principi contabili</t>
  </si>
  <si>
    <t>M) Entrate da accensione di prestiti destinate a estinzione anticipata dei prestiti</t>
  </si>
  <si>
    <t>O=G+H+I-L+M</t>
  </si>
  <si>
    <t>Q) Fondo pluriennale vincolato di entrata per spese in conto capitale</t>
  </si>
  <si>
    <t>R) Entrate Titoli 4.00-5.00-6.00</t>
  </si>
  <si>
    <t>S1) Entrate Titolo 5.02 per Riscossione crediti di breve termine</t>
  </si>
  <si>
    <t>S2) Entrate Titolo 5.03 per Riscossione crediti di medio-lungo termine</t>
  </si>
  <si>
    <t>T) Entrate Titolo 5.04 relative a Altre entrate per riduzioni di attività finanziaria</t>
  </si>
  <si>
    <t>U) Spese Titolo 2.00 - Spese in conto capitale</t>
  </si>
  <si>
    <t xml:space="preserve">     di cui fondo pluriennale vincolato di spesa</t>
  </si>
  <si>
    <t>V) Spese Titolo 3.01 per Acquisizioni di attività finanziarie</t>
  </si>
  <si>
    <t>EQUILIBRIO DI PARTE CAPITALE</t>
  </si>
  <si>
    <t>Z = P+Q+R-C-I-S1-S2-T+L-M-U-V+E</t>
  </si>
  <si>
    <t>X1) Spese Titolo 3.02 per Concessione crediti di breve termine</t>
  </si>
  <si>
    <t>X2) Spese Titolo 3.03 per Concessione crediti di medio-lungo termine</t>
  </si>
  <si>
    <t>Y) Spese Titolo 3.04 per Altre spese per acquisizioni di attività finanziarie</t>
  </si>
  <si>
    <t>EQUILIBRIO FINALE</t>
  </si>
  <si>
    <t>W = O+Z+S1+S2+T-X1-X2-Y</t>
  </si>
  <si>
    <t>C) Si tratta delle entrate in conto capitale relative ai soli contributi agli investimenti destinati al rimborso prestiti corrispondenti alla voce del piano dei conti finanziario con codifica E.4.02.06.00.000.</t>
  </si>
  <si>
    <t>E) Si tratta delle spese del titolo 2 per trasferimenti in conto capitale corrispondenti alla voce del piano dei conti finanziario con codifica U.2.04.00.00.000.</t>
  </si>
  <si>
    <t>S1) Si tratta delle entrate del titolo 5 limitatamente alle riscossione crediti di breve termine corrispondenti alla voce del piano dei conti finanziario con codifica E.5.02.00.00.000.</t>
  </si>
  <si>
    <t>S2) Si tratta delle entrate del titolo 5 limitatamente alle riscossione crediti di medio-lungo termine corrispondenti alla voce del piano dei conti finanziario con codifica E.5.03.00.00.000.</t>
  </si>
  <si>
    <t>T) Si tratta delle entrate del titolo 5 limitatamente alle altre entrate per riduzione di attività finanziarie corrispondenti alla voce del piano dei conti finanziario con codifica E.5.04.00.00.000.</t>
  </si>
  <si>
    <t>X1) Si tratta delle spese del titolo 3 limitatamente alle concessione crediti di breve termine corrispondenti alla voce del piano dei conti finanziario con codifica U.3.02.00.00.000.</t>
  </si>
  <si>
    <t>X2) Si tratta delle spese del titolo 3 limitatamente alle concessione crediti di medio-lungo termine corrispondenti alla voce del piano dei conti finanziario con codifica U.3.03.00.00.000.</t>
  </si>
  <si>
    <t>Y) Si tratta delle spese del titolo 3 limitatamente alle altre spese per incremento di attività finanziarie corrispondenti alla voce del piano dei conti finanziario con codifica U.3.04.00.00.000.</t>
  </si>
  <si>
    <t>H) Utilizzo risultato  di amministrazione presunto per spese correnti</t>
  </si>
  <si>
    <t>EQUILIBRIO DI PARTE CORRENTE</t>
  </si>
  <si>
    <t>Allegato a)  Risultato presunto di amministrazione</t>
  </si>
  <si>
    <t>TABELLA DIMOSTRATIVA DEL RISULTATO DI AMMINISTRAZIONE PRESUNTO
(ALL'INIZIO DELL'ESERCIZIO N DI RIFERIMENTO DEL BILANCIO DI PREVISIONE)*</t>
  </si>
  <si>
    <t>1) Determinazione del risultato di amministrazione presunto al 31/12 N-1:</t>
  </si>
  <si>
    <t>Risultato di amministrazione iniziale dell'esercizio N-1</t>
  </si>
  <si>
    <t>Fondo pluriennale vincolato iniziale dell'esercizio N-1</t>
  </si>
  <si>
    <t>Entrate già accertate nell'esercizio N-1</t>
  </si>
  <si>
    <t>Uscite già impegnate nell'esercizio N-1</t>
  </si>
  <si>
    <t>+/-</t>
  </si>
  <si>
    <t>Variazioni dei residui attivi già verificatesi nell'esercizio N-1</t>
  </si>
  <si>
    <t>-/+</t>
  </si>
  <si>
    <t>Variazioni dei residui passivi già verificatesi nell'esercizio N-1</t>
  </si>
  <si>
    <t>=</t>
  </si>
  <si>
    <t>Risultato di amministrazione dell'esercizio N-1 alla data di redazione del bilancio di previsione dell'anno N</t>
  </si>
  <si>
    <t>+</t>
  </si>
  <si>
    <r>
      <t>Entrate che prevedo di accertare  per il restante periodo</t>
    </r>
    <r>
      <rPr>
        <sz val="11"/>
        <rFont val="Calibri"/>
        <family val="2"/>
      </rPr>
      <t xml:space="preserve"> dell'esercizio N-1</t>
    </r>
  </si>
  <si>
    <t xml:space="preserve">- </t>
  </si>
  <si>
    <r>
      <t xml:space="preserve">Spese che prevedo di impegnare per il restante periodo </t>
    </r>
    <r>
      <rPr>
        <sz val="11"/>
        <rFont val="Calibri"/>
        <family val="2"/>
      </rPr>
      <t>dell'esercizio N-1</t>
    </r>
  </si>
  <si>
    <r>
      <t xml:space="preserve">Variazioni dei residui attivi, presunte per il restante periodo </t>
    </r>
    <r>
      <rPr>
        <sz val="11"/>
        <rFont val="Calibri"/>
        <family val="2"/>
      </rPr>
      <t>dell'esercizio N-1</t>
    </r>
  </si>
  <si>
    <r>
      <t xml:space="preserve">Variazioni dei residui passivi, presunte per il restante periodo </t>
    </r>
    <r>
      <rPr>
        <sz val="11"/>
        <rFont val="Calibri"/>
        <family val="2"/>
      </rPr>
      <t>dell'esercizio N-1</t>
    </r>
  </si>
  <si>
    <r>
      <t xml:space="preserve">2) Composizione del risultato di amministrazione  </t>
    </r>
    <r>
      <rPr>
        <b/>
        <sz val="11"/>
        <rFont val="Calibri"/>
        <family val="2"/>
      </rPr>
      <t xml:space="preserve">presunto al 31/12 N-1: </t>
    </r>
  </si>
  <si>
    <t>Fondo ……..al 31/12/N-1</t>
  </si>
  <si>
    <t>B) Totale parte accantonata</t>
  </si>
  <si>
    <t xml:space="preserve">Parte vincolata </t>
  </si>
  <si>
    <t xml:space="preserve">Vincoli derivanti da leggi e dai principi contabili </t>
  </si>
  <si>
    <t>Vincoli derivanti da trasferimenti</t>
  </si>
  <si>
    <t>Vincoli derivanti dalla contrazione di mutui</t>
  </si>
  <si>
    <t xml:space="preserve">Vincoli formalmente attribuiti dall'ente </t>
  </si>
  <si>
    <t xml:space="preserve">Altri vincoli da specificare </t>
  </si>
  <si>
    <t>C) Totale parte vincolata</t>
  </si>
  <si>
    <t>Parte destinata agli investimenti</t>
  </si>
  <si>
    <t>D) Totale destinata agli investimenti</t>
  </si>
  <si>
    <t>E) Totale parte disponibile (E=A-B-C-D)</t>
  </si>
  <si>
    <t>Utilizzo quota vincolata</t>
  </si>
  <si>
    <t xml:space="preserve">Utilizzo vincoli derivanti da leggi e dai principi contabili </t>
  </si>
  <si>
    <t>Utilizzo vincoli derivanti da trasferimenti</t>
  </si>
  <si>
    <t>Utilizzo vincoli derivanti dalla contrazione di mutui</t>
  </si>
  <si>
    <t xml:space="preserve">Utilizzo vincoli formalmente attribuiti dall'ente </t>
  </si>
  <si>
    <t xml:space="preserve">Utilizzo altri vincoli da specificare </t>
  </si>
  <si>
    <t>Totale utilizzo avanzo di amministrazione presunto</t>
  </si>
  <si>
    <t>(1)</t>
  </si>
  <si>
    <t>Indicare l'importo del fondo pluriennale vincolato totale stanziato in entrata  del bilancio di previsione per l'esercizio  N.</t>
  </si>
  <si>
    <t>(2)</t>
  </si>
  <si>
    <t>Se negativo, le regioni indicano in nota la quota del disavanzo corrispondente al debito autorizzato e non contratto, distintamente da quella derivante dalla gestione ordinaria.</t>
  </si>
  <si>
    <t>(3)</t>
  </si>
  <si>
    <t>Non comprende il fondo pluriennale vincolato.</t>
  </si>
  <si>
    <t>(4)</t>
  </si>
  <si>
    <t>Indicare l'importo del  fondo crediti di dubbia esigibilità risultante nel prospetto del risultato di amministrazione allegato al consuntivo dell'esercizio N-2, incrementato dell'accantonamento al fondo crediti di dubbia esigibilità stanziato nel bilancio di previsione N-1 (importo aggiornato), al netto degli eventuali utilizzi del fondo successivi all'approvazione del consuntivo N-2. Se il bilancio di previsione dell'esercizio N-1 è approvato nel corso dell'esercizio N, indicare, sulla base dei dati di preconsuntivo o di consuntivo, l'importo del fondo crediti di dubbia esigibilità del prospetto del risultato di amministrazione del rendiconto dell'esercizio N-1.</t>
  </si>
  <si>
    <t>(5)</t>
  </si>
  <si>
    <t>Indicare l'importo del  fondo ...... risultante nel prospetto del risultato di amministrazione allegato al consuntivo dell'esercizio N-2, incrementato dell'importo realtivo al fondo ....... stanziato nel bilancio di previsione N-1 (importo aggiornato), al netto degli eventuali utilizzi del fondo successivi all'approvazione del consuntivo N-2. Se il bilancio di previsione dell'esercizio N è approvato nel corso dell'esercizio N, indicare, sulla base dei dati di preconsuntivo o di consuntivo, l'importo del fondo ............ indicato nel prospetto del risultato di amministrazione del rendiconto dell'esercizio N.</t>
  </si>
  <si>
    <t>(6)</t>
  </si>
  <si>
    <t>In caso di risultato negativo, le regioni indicano in nota la quota del disavanzo corrispondente al debito autorizzato e non contratto, distintamente da quella derivante dalla gestione ordinaria e iscrivono nel passivo del bilancio di previsione N l'importo di cui alla lettera E, distinduendo le due componenti del disavanzo. A decorrere dal 2016 si fa riferimento all'ammontare del debito autorizzato alla data del 31 dicembre 2015.</t>
  </si>
  <si>
    <t>(7)</t>
  </si>
  <si>
    <t>Indicare i riferimenti normativi delle quote vincolate del risultato di amministrazione iscritte in entrata del bilancio di previsione  N</t>
  </si>
  <si>
    <r>
      <t>Fondo pluriennale vincolato</t>
    </r>
    <r>
      <rPr>
        <sz val="11"/>
        <rFont val="Calibri"/>
        <family val="2"/>
      </rPr>
      <t xml:space="preserve"> finale presunto dell'esercizio N-1</t>
    </r>
  </si>
  <si>
    <t>A) Risultato  di amministrazione presunto al 31/12 N-1</t>
  </si>
  <si>
    <t>Parte accantonata</t>
  </si>
  <si>
    <t>Fondo crediti di dubbia esigibilità al 31/12/N-1</t>
  </si>
  <si>
    <t>Se E è negativo, tale importo  è iscritto tra le spese del bilancio di previsione  come disavanzo da ripianare</t>
  </si>
  <si>
    <r>
      <t xml:space="preserve">3) Utilizzo quote vincolate del risultato di amministrazione  </t>
    </r>
    <r>
      <rPr>
        <b/>
        <sz val="11"/>
        <rFont val="Calibri"/>
        <family val="2"/>
      </rPr>
      <t>presunto al 31/12/N-1 :</t>
    </r>
  </si>
  <si>
    <t>Allegato b) -  Fondo pluriennale vincolato</t>
  </si>
  <si>
    <t>COMPOSIZIONE PER MISSIONI E PROGRAMMI DEL FONDO PLURIENNALE VINCOLATO DELL'ESERCIZIO N DI RIFERIMENTO DEL BILANCIO*</t>
  </si>
  <si>
    <t>MISSIONI E PROGRAMMI</t>
  </si>
  <si>
    <t>Fondo pluriennale vincolato al 
31 dicembre dell'esercizio N-1</t>
  </si>
  <si>
    <t>Spese impegnate negli esercizi precedenti con copertura costituita dal fondo pluriennale vincolato e imputate all'esercizio N</t>
  </si>
  <si>
    <t>Quota del fondo pluriennale vincolato al 31 dicembre dell'esercizio N-1, non destinata ad essere utilizzata nell'esercizio N e  rinviata all'esercizio N+1 e successivi</t>
  </si>
  <si>
    <t xml:space="preserve">Spese che si prevede di impegnare nell'esercizio N, con copertura costituita dal fondo pluriennale vincolato con imputazione agli esercizi :  </t>
  </si>
  <si>
    <t>Fondo pluriennale vincolato al 31 dicembre dell'esercizio N</t>
  </si>
  <si>
    <t>N+1</t>
  </si>
  <si>
    <t>N+2</t>
  </si>
  <si>
    <t>Anni successivi</t>
  </si>
  <si>
    <t>Imputazione non ancora definita</t>
  </si>
  <si>
    <t>(a)</t>
  </si>
  <si>
    <t>(b)</t>
  </si>
  <si>
    <t>( c)  = (a) - (b)</t>
  </si>
  <si>
    <t>(d)</t>
  </si>
  <si>
    <t>(e)</t>
  </si>
  <si>
    <t>(f)</t>
  </si>
  <si>
    <t>(g)</t>
  </si>
  <si>
    <t>(h) = ( c)+(d)+(e)+(f)+(g)</t>
  </si>
  <si>
    <t>01</t>
  </si>
  <si>
    <t xml:space="preserve">MISSIONE 1 - Servizi istituzionali, generali e di gestione </t>
  </si>
  <si>
    <t>Organi istituzionali</t>
  </si>
  <si>
    <t>02</t>
  </si>
  <si>
    <t>Segreteria generale</t>
  </si>
  <si>
    <t>03</t>
  </si>
  <si>
    <t xml:space="preserve">Gestione economica, finanziaria,  programmazione e provveditorato </t>
  </si>
  <si>
    <t>04</t>
  </si>
  <si>
    <t>Gestione delle entrate tributarie e servizi fiscali</t>
  </si>
  <si>
    <t>05</t>
  </si>
  <si>
    <t>Gestione dei beni demaniali e patrimoniali</t>
  </si>
  <si>
    <t>06</t>
  </si>
  <si>
    <t>Ufficio tecnico</t>
  </si>
  <si>
    <t>07</t>
  </si>
  <si>
    <t xml:space="preserve"> Elezioni e consultazioni popolari - Anagrafe e stato civile </t>
  </si>
  <si>
    <t>08</t>
  </si>
  <si>
    <t xml:space="preserve"> Statistica e sistemi informativi</t>
  </si>
  <si>
    <t>09</t>
  </si>
  <si>
    <t xml:space="preserve"> Assistenza tecnico-amministrativa agli enti locali</t>
  </si>
  <si>
    <t>10</t>
  </si>
  <si>
    <t>Risorse umane</t>
  </si>
  <si>
    <t>11</t>
  </si>
  <si>
    <t>Altri servizi generali</t>
  </si>
  <si>
    <t>12</t>
  </si>
  <si>
    <t>MISSIONE 2 - Giustizia</t>
  </si>
  <si>
    <t>Uffici giudiziari</t>
  </si>
  <si>
    <t>Casa circondariale e altri servizi</t>
  </si>
  <si>
    <t>TOTALE MISSIONE 2 - Giustizia</t>
  </si>
  <si>
    <t>MISSIONE 3 - Ordine pubblico e sicurezza</t>
  </si>
  <si>
    <t>Polizia locale e amministrativa</t>
  </si>
  <si>
    <t xml:space="preserve">02 </t>
  </si>
  <si>
    <t>Sistema integrato di sicurezza urbana</t>
  </si>
  <si>
    <t>TOTALE MISSIONE 3 - Ordine pubblico e sicurezza</t>
  </si>
  <si>
    <t>MISSIONE 4 - Istruzione e diritto allo studio</t>
  </si>
  <si>
    <t xml:space="preserve"> Istruzione prescolastica</t>
  </si>
  <si>
    <t>Altri ordini di istruzione non universitaria</t>
  </si>
  <si>
    <t xml:space="preserve">04 </t>
  </si>
  <si>
    <t>Istruzione universitaria</t>
  </si>
  <si>
    <t xml:space="preserve">05 </t>
  </si>
  <si>
    <t>Istruzione tecnica superiore</t>
  </si>
  <si>
    <t>Servizi ausiliari all’istruzione</t>
  </si>
  <si>
    <t xml:space="preserve">07 </t>
  </si>
  <si>
    <t>Diritto allo studio</t>
  </si>
  <si>
    <t>TOTALE MISSIONE 4 - Istruzione e diritto allo studio</t>
  </si>
  <si>
    <t>MISSIONE 5 - Tutela e valorizzazione dei beni e attività culturali</t>
  </si>
  <si>
    <t xml:space="preserve">Valorizzazione dei beni di interesse storico. </t>
  </si>
  <si>
    <t>Attività culturali e interventi diversi nel settore culturale</t>
  </si>
  <si>
    <t>TOTALE MISSIONE 5 - Tutela e valorizzazione dei beni e attività culturali</t>
  </si>
  <si>
    <t>MISSIONE 6 - Politiche giovanili, sport e tempo libero</t>
  </si>
  <si>
    <t xml:space="preserve">01 </t>
  </si>
  <si>
    <t>Sport e tempo libero</t>
  </si>
  <si>
    <t>Giovani</t>
  </si>
  <si>
    <t>TOTALE MISSIONE 6 - Politiche giovanili, sport e tempo libero</t>
  </si>
  <si>
    <t>MISSIONE 7 - Turismo</t>
  </si>
  <si>
    <t>Sviluppo e valorizzazione del turismo</t>
  </si>
  <si>
    <t>TOTALE MISSIONE 7 - Turismo</t>
  </si>
  <si>
    <t>MISSIONE 8 - Assetto del territorio ed edilizia abitativa</t>
  </si>
  <si>
    <t>Edilizia residenziale pubblica e locale e piani di edilizia economico-popolare</t>
  </si>
  <si>
    <t>TOTALE MISSIONE 8 - Assetto del territorio ed edilizia abitativa</t>
  </si>
  <si>
    <t>MISSIONE 9 - Sviluppo sostenibile e tutela del territorio e dell'ambiente</t>
  </si>
  <si>
    <t>Difesa del suolo</t>
  </si>
  <si>
    <t xml:space="preserve"> Tutela, valorizzazione e recupero ambientale </t>
  </si>
  <si>
    <t>Rifiuti</t>
  </si>
  <si>
    <t>Servizio idrico integrato</t>
  </si>
  <si>
    <t>Aree protette, parchi naturali, protezione naturalistica e forestazione</t>
  </si>
  <si>
    <t>Tutela e valorizzazione delle risorse idriche</t>
  </si>
  <si>
    <t>Sviluppo sostenibile territorio montano piccoli Comuni</t>
  </si>
  <si>
    <t>Qualità dell'aria e riduzione dell'inquinamento</t>
  </si>
  <si>
    <t>TOTALE MISSIONE 9 - Sviluppo sostenibile e tutela del territorio e dell'ambiente</t>
  </si>
  <si>
    <t>MISSIONE 10 - Trasporti e diritto alla mobilità</t>
  </si>
  <si>
    <t>Trasporto ferroviario</t>
  </si>
  <si>
    <t xml:space="preserve">Trasporto pubblico locale </t>
  </si>
  <si>
    <t>Trasporto per vie d'acqua</t>
  </si>
  <si>
    <t>Altre modalità di trasporto</t>
  </si>
  <si>
    <t>Viabilità e infrastrutture stradali</t>
  </si>
  <si>
    <t>TOTALE MISSIONE 10 - Trasporti e diritto alla mobilità</t>
  </si>
  <si>
    <t>MISSIONE 11 - Soccorso civile</t>
  </si>
  <si>
    <t>Sistema di protezione civile</t>
  </si>
  <si>
    <t>Interventi a seguito di calamità naturali</t>
  </si>
  <si>
    <t>TOTALE MISSIONE 11 - Soccorso civile</t>
  </si>
  <si>
    <t>MISSIONE 12 - Diritti sociali, politiche sociali e famiglia</t>
  </si>
  <si>
    <t>Interventi per l'infanzia e i minori e per asili nido</t>
  </si>
  <si>
    <t>Interventi per la disabilità</t>
  </si>
  <si>
    <t>Interventi per gli anziani</t>
  </si>
  <si>
    <t>Interventi per soggetti a rischio di esclusione sociale</t>
  </si>
  <si>
    <t>Interventi per le famiglie</t>
  </si>
  <si>
    <t>Interventi per il diritto alla casa</t>
  </si>
  <si>
    <t xml:space="preserve">Programmazione e governo della rete dei servizi sociosanitari e sociali </t>
  </si>
  <si>
    <t>Cooperazione e associazionismo</t>
  </si>
  <si>
    <t>Servizio necroscopico e cimiteriale</t>
  </si>
  <si>
    <t>TOTALE MISSIONE 12 - Diritti sociali, politiche sociali e famiglia</t>
  </si>
  <si>
    <t>13</t>
  </si>
  <si>
    <t>MISSIONE 13 - Tutela della salute</t>
  </si>
  <si>
    <t>Servizio sanitario regionale - finanziamento ordinario corrente per la garanzia dei LEA</t>
  </si>
  <si>
    <t>Servizio sanitario regionale - finanziamento aggiuntivo corrente per livelli di assistenza superiori ai LEA</t>
  </si>
  <si>
    <t xml:space="preserve">Servizio sanitario regionale - finanziamento aggiuntivo corrente per la copertura dello squilibrio di bilancio corrente </t>
  </si>
  <si>
    <t>Servizio sanitario regionale - ripiano di disavanzi sanitari relativi ad esercizi pregressi</t>
  </si>
  <si>
    <t>Servizio sanitario regionale - investimenti sanitari</t>
  </si>
  <si>
    <t>Servizio sanitario regionale - restituzione maggiori gettiti SSN</t>
  </si>
  <si>
    <t>Ulteriori spese in materia sanitaria</t>
  </si>
  <si>
    <t>TOTALE MISSIONE 13 - Tutela della salute</t>
  </si>
  <si>
    <t>14</t>
  </si>
  <si>
    <t>MISSIONE 14 - Sviluppo economico e competitività</t>
  </si>
  <si>
    <t>Industria, PMI e Artigianato</t>
  </si>
  <si>
    <t>Commercio - reti distributive - tutela dei consumatori</t>
  </si>
  <si>
    <t>Ricerca e innovazione</t>
  </si>
  <si>
    <t xml:space="preserve">Reti e altri servizi di pubblica utilità  </t>
  </si>
  <si>
    <t>TOTALE MISSIONE 14 - Sviluppo economico e competitività</t>
  </si>
  <si>
    <t>15</t>
  </si>
  <si>
    <t>MISSIONE 15 - Politiche per il lavoro e la formazione professionale</t>
  </si>
  <si>
    <t>Servizi per lo sviluppo del mercato del lavoro</t>
  </si>
  <si>
    <t>Formazione professionale</t>
  </si>
  <si>
    <t>Sostegno all'occupazione</t>
  </si>
  <si>
    <t>TOTALE MISSIONE 15 - Politiche per il lavoro e la formazione professionale</t>
  </si>
  <si>
    <t>16</t>
  </si>
  <si>
    <t>MISSIONE 16 - Agricoltura, politiche agroalimentari e pesca</t>
  </si>
  <si>
    <t>Sviluppo del settore agricolo e del sistema agroalimentare</t>
  </si>
  <si>
    <t>Caccia e pesca</t>
  </si>
  <si>
    <t>TOTALE MISSIONE 16 - Agricoltura, politiche agroalimentari e pesca</t>
  </si>
  <si>
    <t>17</t>
  </si>
  <si>
    <t>MISSIONE 17 - Energia e diversificazione delle fonti energetiche</t>
  </si>
  <si>
    <t>Fonti energetiche</t>
  </si>
  <si>
    <t>TOTALE MISSIONE 17 - Energia e diversificazione delle fonti energetiche</t>
  </si>
  <si>
    <t>18</t>
  </si>
  <si>
    <t>MISSIONE 18 - Relazioni con le altre autonomie territoriali e locali</t>
  </si>
  <si>
    <t>Relazioni finanziarie con le altre autonomie territoriali</t>
  </si>
  <si>
    <t>TOTALE MISSIONE 18 - Relazioni con le altre autonomie territoriali e locali</t>
  </si>
  <si>
    <t>19</t>
  </si>
  <si>
    <t>MISSIONE 19 - Relazioni internazionali</t>
  </si>
  <si>
    <t>Relazioni internazionali e Cooperazione allo sviluppo</t>
  </si>
  <si>
    <t>TOTALE MISSIONE 19 - Relazioni internazionali</t>
  </si>
  <si>
    <t>TOTALE</t>
  </si>
  <si>
    <t xml:space="preserve">(a) </t>
  </si>
  <si>
    <t>L'importo "TOTALE" dell'ultima riga  corrisponde alla somma delle due voci "Fondo pluriennale di parte corrente" e "Fondo pluriennale in c/capitale" iscritte in entrata del bilancio di previsione dell'esercizio N.  In ciascuna riga, in corrispondenza di ciascun programma di spesa, indicare la stima degli impegni che si prevede di assumere alla data del 31 dicembre dell'esercizio in corso di gestione  imputati agli esercizi successivi finanziati dal fondo pluriennale vincolato (sono compresi anche gli impegni assunti negli esercizi precedenti con imputazione agli esercizi successvi) o, se tale stima non risulti possibile,  l'importo delle previsioni definitive di spesa del  fondo pluriennale vincolato del bilancio dell'esercizio in corso di gestione. Se il bilancio di previsione è approvato dopo il 31 dicembre, indicare  l'importo degli impegni assunti negli esercizi precedenti con imputazione agli esercizi successivi determinato sulla base di dati di preconsuntivo.  Nel bilancio di previsione dell'esercizio di entrata in vigore della riforma  tale importo è pari a 0, a meno che il bilancio non sia approvato dopo il riaccertamento straordinario dei residui. In tal caso indicare   l'importo del fondo pluriennale vincolato determinato in tale occasione.</t>
  </si>
  <si>
    <t xml:space="preserve">(b) </t>
  </si>
  <si>
    <t>Indicare l'importo presunto alla data del 31 dicembre N-1 delle spese impegnate negli esercizi precedenti  all'esercizio N,  con copertura costituita dal fondo pluriennale vincolato, imputate all'esercizio N.  Nel primo esercizio di entrata in vigore della riforma, se il bilancio di previsione è approvato dopo il riaccertamento straordinario dei residui,  indicare   la differenza tra i residui passivi cancellati e reimputati all'esercizio N e i residui attivi cancellati e reimputati all'esercizio N in occasione del riaccertamento straordinario  dei residui.</t>
  </si>
  <si>
    <r>
      <t xml:space="preserve">Risulta possibile stanziare nel bilancio di previsione annuale e pluriennale il fondo pluriennale vincolato anche nel caso di investimenti per i quali non risulta </t>
    </r>
    <r>
      <rPr>
        <u val="single"/>
        <sz val="11"/>
        <color indexed="8"/>
        <rFont val="Calibri"/>
        <family val="2"/>
      </rPr>
      <t>motivatamente</t>
    </r>
    <r>
      <rPr>
        <sz val="11"/>
        <color theme="1"/>
        <rFont val="Calibri"/>
        <family val="2"/>
      </rPr>
      <t xml:space="preserve"> possibile individuare l’esigibilità della spesa. Le cause che non hanno reso ancora possibile porre in essere la  programmazione necessaria per definire il cronoprogramma della spesa sono dettagliatamente indicate nella Nota integrativa al bilancio. In caso di mancato impegno gli stanziamenti di tale colonna vanno in economia.</t>
    </r>
  </si>
  <si>
    <t>(h)</t>
  </si>
  <si>
    <r>
      <t>Per ciascuna riga, indicare l'importo delle previsioni di spesa relative al fondo pluriennale vincolato stanziate nel bilancio di previsione dell'esericizio N. L'importo della voce "Totale</t>
    </r>
    <r>
      <rPr>
        <sz val="11"/>
        <color theme="1"/>
        <rFont val="Calibri"/>
        <family val="2"/>
      </rPr>
      <t>" dell'ultima riga corrisponde al totale del fondo pluriennale stanziato in spesa nel bilancio di previsione dell'esercizio N e alla somma delle prime due voci iscritte in entrata del bilancio di previsione  dell'esercizio N+1, al netto della voce "Totale missioni" della colonna (g).</t>
    </r>
  </si>
  <si>
    <r>
      <t xml:space="preserve">Politica regionale unitaria per i servizi istituzionali, generali e di gestione </t>
    </r>
    <r>
      <rPr>
        <i/>
        <sz val="10"/>
        <rFont val="Calibri"/>
        <family val="2"/>
      </rPr>
      <t>(solo per le Regioni)</t>
    </r>
  </si>
  <si>
    <r>
      <t>TOTALE MISSIONE 1 - Servizi istituzionali, generali e di gestione</t>
    </r>
    <r>
      <rPr>
        <b/>
        <i/>
        <strike/>
        <sz val="10"/>
        <rFont val="Calibri"/>
        <family val="2"/>
      </rPr>
      <t xml:space="preserve"> </t>
    </r>
  </si>
  <si>
    <r>
      <t xml:space="preserve">Politica regionale unitaria per la giustizia </t>
    </r>
    <r>
      <rPr>
        <i/>
        <sz val="10"/>
        <rFont val="Calibri"/>
        <family val="2"/>
      </rPr>
      <t>(solo per le Regioni)</t>
    </r>
  </si>
  <si>
    <r>
      <t xml:space="preserve">Politica regionale unitaria per l'ordine pubblico e la sicurezza </t>
    </r>
    <r>
      <rPr>
        <i/>
        <sz val="10"/>
        <rFont val="Calibri"/>
        <family val="2"/>
      </rPr>
      <t>(solo per le Regioni)</t>
    </r>
  </si>
  <si>
    <r>
      <t xml:space="preserve">Edilizia scolastica </t>
    </r>
    <r>
      <rPr>
        <i/>
        <sz val="10"/>
        <rFont val="Calibri"/>
        <family val="2"/>
      </rPr>
      <t>(solo per le Regioni)</t>
    </r>
  </si>
  <si>
    <r>
      <t xml:space="preserve">Politica regionale unitaria per l'istruzione e il diritto allo studio </t>
    </r>
    <r>
      <rPr>
        <i/>
        <sz val="10"/>
        <rFont val="Calibri"/>
        <family val="2"/>
      </rPr>
      <t>(solo per le Regioni)</t>
    </r>
  </si>
  <si>
    <r>
      <t xml:space="preserve">Politica regionale unitaria per la tutela dei beni e delle attività culturali </t>
    </r>
    <r>
      <rPr>
        <i/>
        <sz val="10"/>
        <rFont val="Calibri"/>
        <family val="2"/>
      </rPr>
      <t>(solo per le Regioni)</t>
    </r>
  </si>
  <si>
    <r>
      <t xml:space="preserve">Politica regionale unitaria per i giovani, lo sport e il tempo libero 
</t>
    </r>
    <r>
      <rPr>
        <i/>
        <sz val="10"/>
        <rFont val="Calibri"/>
        <family val="2"/>
      </rPr>
      <t>(solo per le Regioni)</t>
    </r>
  </si>
  <si>
    <r>
      <t xml:space="preserve">Politica regionale unitaria per il turismo </t>
    </r>
    <r>
      <rPr>
        <i/>
        <sz val="10"/>
        <rFont val="Calibri"/>
        <family val="2"/>
      </rPr>
      <t>(solo per le Regioni)</t>
    </r>
  </si>
  <si>
    <r>
      <t>Urbanistica e</t>
    </r>
    <r>
      <rPr>
        <strike/>
        <sz val="10"/>
        <rFont val="Calibri"/>
        <family val="2"/>
      </rPr>
      <t xml:space="preserve"> </t>
    </r>
    <r>
      <rPr>
        <sz val="10"/>
        <rFont val="Calibri"/>
        <family val="2"/>
      </rPr>
      <t>assetto del territorio</t>
    </r>
  </si>
  <si>
    <r>
      <t xml:space="preserve">Politica regionale unitaria per l'assetto del territorio e l'edilizia abitativa </t>
    </r>
    <r>
      <rPr>
        <i/>
        <sz val="10"/>
        <rFont val="Calibri"/>
        <family val="2"/>
      </rPr>
      <t>(solo per le Regioni)</t>
    </r>
  </si>
  <si>
    <r>
      <t xml:space="preserve">Politica regionale unitaria per lo sviluppo sostenibile e la tutela del territorio e dell'ambiente </t>
    </r>
    <r>
      <rPr>
        <i/>
        <sz val="10"/>
        <rFont val="Calibri"/>
        <family val="2"/>
      </rPr>
      <t>(solo per le Regioni)</t>
    </r>
  </si>
  <si>
    <r>
      <t xml:space="preserve">Politica regionale unitaria per i trasporti e il diritto alla mobilità 
</t>
    </r>
    <r>
      <rPr>
        <i/>
        <sz val="10"/>
        <rFont val="Calibri"/>
        <family val="2"/>
      </rPr>
      <t>(solo per le Regioni)</t>
    </r>
  </si>
  <si>
    <r>
      <t xml:space="preserve">Politica regionale unitaria per il soccorso e la protezione civile 
</t>
    </r>
    <r>
      <rPr>
        <i/>
        <sz val="10"/>
        <rFont val="Calibri"/>
        <family val="2"/>
      </rPr>
      <t>(solo per le Regioni)</t>
    </r>
  </si>
  <si>
    <r>
      <t xml:space="preserve">Politica regionale unitaria per i diritti sociali e la famiglia 
</t>
    </r>
    <r>
      <rPr>
        <i/>
        <sz val="10"/>
        <rFont val="Calibri"/>
        <family val="2"/>
      </rPr>
      <t>(solo per le Regioni)</t>
    </r>
  </si>
  <si>
    <r>
      <t xml:space="preserve">Politica regionale unitaria per la tutela della salute </t>
    </r>
    <r>
      <rPr>
        <i/>
        <sz val="10"/>
        <rFont val="Calibri"/>
        <family val="2"/>
      </rPr>
      <t>(solo per le Regioni)</t>
    </r>
  </si>
  <si>
    <r>
      <t xml:space="preserve">Politica regionale unitaria per lo sviluppo economico e la competitività </t>
    </r>
    <r>
      <rPr>
        <i/>
        <sz val="10"/>
        <rFont val="Calibri"/>
        <family val="2"/>
      </rPr>
      <t>(solo per le Regioni)</t>
    </r>
  </si>
  <si>
    <r>
      <t xml:space="preserve">Politica regionale unitaria per il lavoro e la formazione professionale </t>
    </r>
    <r>
      <rPr>
        <i/>
        <sz val="10"/>
        <rFont val="Calibri"/>
        <family val="2"/>
      </rPr>
      <t>(solo per le Regioni)</t>
    </r>
  </si>
  <si>
    <r>
      <t xml:space="preserve">Politica regionale unitaria per l'agricoltura, i sistemi agroalimentari, la caccia e la pesca </t>
    </r>
    <r>
      <rPr>
        <i/>
        <sz val="10"/>
        <rFont val="Calibri"/>
        <family val="2"/>
      </rPr>
      <t>(solo per le Regioni)</t>
    </r>
  </si>
  <si>
    <r>
      <t xml:space="preserve">Politica regionale unitaria per l'energia e la diversificazione delle fonti energetiche </t>
    </r>
    <r>
      <rPr>
        <i/>
        <sz val="10"/>
        <rFont val="Calibri"/>
        <family val="2"/>
      </rPr>
      <t>(solo per le Regioni)</t>
    </r>
  </si>
  <si>
    <r>
      <t xml:space="preserve">Politica regionale unitaria per le relazioni con le altre autonomie territoriali e locali </t>
    </r>
    <r>
      <rPr>
        <i/>
        <sz val="10"/>
        <rFont val="Calibri"/>
        <family val="2"/>
      </rPr>
      <t>(solo per le Regioni)</t>
    </r>
  </si>
  <si>
    <r>
      <t xml:space="preserve">Cooperazione territoriale </t>
    </r>
    <r>
      <rPr>
        <i/>
        <sz val="10"/>
        <color indexed="8"/>
        <rFont val="Calibri"/>
        <family val="2"/>
      </rPr>
      <t>(solo per le Regioni)</t>
    </r>
  </si>
  <si>
    <t>Allegato c) - Fondo crediti di dubbia esigibilità</t>
  </si>
  <si>
    <t>Esercizio finanziario  ………………….</t>
  </si>
  <si>
    <t xml:space="preserve">
TIPOLOGIA
</t>
  </si>
  <si>
    <t>DENOMINAZIONE</t>
  </si>
  <si>
    <r>
      <t xml:space="preserve">STANZIAMENTI DI BILANCIO 
</t>
    </r>
    <r>
      <rPr>
        <b/>
        <i/>
        <sz val="10"/>
        <rFont val="Calibri"/>
        <family val="2"/>
      </rPr>
      <t>(a)</t>
    </r>
  </si>
  <si>
    <t>% di stanziamento accantonato al fondo nel rispetto del principio contabile applicato 3.3
(d)=(c/a)</t>
  </si>
  <si>
    <t>ENTRATE CORRENTI DI NATURA TRIBUTARIA, CONTRIBUTIVA E PEREQUATIVA</t>
  </si>
  <si>
    <t>1010100</t>
  </si>
  <si>
    <t>Tipologia 101: Imposte, tasse e proventi assimilati</t>
  </si>
  <si>
    <t xml:space="preserve"> di cui accertati per cassa sulla base del principio contabile 3.7 </t>
  </si>
  <si>
    <t>Tipologia 101: Imposte, tasse e proventi assimilati non accertati per cassa</t>
  </si>
  <si>
    <t/>
  </si>
  <si>
    <t>1010200</t>
  </si>
  <si>
    <t>Tipologia 102: Tributi destinati al finanziamento della sanità non accertati per cassa</t>
  </si>
  <si>
    <t>1010300</t>
  </si>
  <si>
    <t>Tipologia 103: Tributi devoluti e regolati alle autonomie speciali  non accertati per cassa</t>
  </si>
  <si>
    <t>1010400</t>
  </si>
  <si>
    <t>Tipologia 104: Compartecipazioni di tributi</t>
  </si>
  <si>
    <t>1030100</t>
  </si>
  <si>
    <t>Tipologia 301: Fondi perequativi da Amministrazioni Centrali</t>
  </si>
  <si>
    <t>1030200</t>
  </si>
  <si>
    <t>1000000</t>
  </si>
  <si>
    <t>TOTALE TITOLO 1</t>
  </si>
  <si>
    <t>TRASFERIMENTI CORRENTI</t>
  </si>
  <si>
    <t>2010100</t>
  </si>
  <si>
    <t>Tipologia 101: Trasferimenti correnti da Amministrazioni pubbliche</t>
  </si>
  <si>
    <t>2010200</t>
  </si>
  <si>
    <t>Tipologia 102: Trasferimenti correnti da Famiglie</t>
  </si>
  <si>
    <t>2010300</t>
  </si>
  <si>
    <t>Tipologia 103: Trasferimenti correnti da Imprese</t>
  </si>
  <si>
    <t>2010400</t>
  </si>
  <si>
    <t>Tipologia 104: Trasferimenti correnti da Istituzioni Sociali Private</t>
  </si>
  <si>
    <t>2010500</t>
  </si>
  <si>
    <t>Tipologia 105: Trasferimenti correnti dall'Unione Europea e dal Resto del Mondo</t>
  </si>
  <si>
    <t>Trasferimenti correnti dall'Unione Europea</t>
  </si>
  <si>
    <t xml:space="preserve"> Trasferimenti correnti dal Resto del Mondo</t>
  </si>
  <si>
    <t>2000000</t>
  </si>
  <si>
    <t>TOTALE TITOLO 2</t>
  </si>
  <si>
    <t>ENTRATE EXTRATRIBUTARIE</t>
  </si>
  <si>
    <t>3010000</t>
  </si>
  <si>
    <t>Tipologia 100: Vendita di beni e servizi e proventi derivanti dalla gestione dei beni</t>
  </si>
  <si>
    <t>3020000</t>
  </si>
  <si>
    <t>Tipologia 200: Proventi derivanti dall'attività di controllo e repressione delle irregolarità e degli illeciti</t>
  </si>
  <si>
    <t>3030000</t>
  </si>
  <si>
    <t>Tipologia 300: Interessi attivi</t>
  </si>
  <si>
    <t>3040000</t>
  </si>
  <si>
    <t>Tipologia 400: Altre entrate da redditi da capitale</t>
  </si>
  <si>
    <t>3050000</t>
  </si>
  <si>
    <t>Tipologia 500: Rimborsi e altre entrate correnti</t>
  </si>
  <si>
    <t>3000000</t>
  </si>
  <si>
    <t>TOTALE TITOLO 3</t>
  </si>
  <si>
    <t xml:space="preserve">ENTRATE IN CONTO CAPITALE </t>
  </si>
  <si>
    <t>4010000</t>
  </si>
  <si>
    <t>Tipologia 100: Tributi in conto capitale</t>
  </si>
  <si>
    <t>4020000</t>
  </si>
  <si>
    <t>Tipologia 200: Contributi agli investimenti</t>
  </si>
  <si>
    <t xml:space="preserve">Contributi agli investimenti da amministrazioni pubbliche </t>
  </si>
  <si>
    <t>Contributi agli investimenti da UE</t>
  </si>
  <si>
    <t>Tipologia 200: Contributi agli investimenti al netto dei contributi da PA e da UE</t>
  </si>
  <si>
    <t>4030000</t>
  </si>
  <si>
    <t>Tipologia 300: Altri trasferimenti in conto capitale</t>
  </si>
  <si>
    <t xml:space="preserve">Altri trasferimenti in conto capitale da amministrazioni pubbliche </t>
  </si>
  <si>
    <t>Altri trasferimenti in conto capitale da UE</t>
  </si>
  <si>
    <t>Tipologia 300:  Altri trasferimenti in conto capitale al netto dei trasferimenti da PA e da UE</t>
  </si>
  <si>
    <t>4040000</t>
  </si>
  <si>
    <t>Tipologia 400: Entrate da alienazione di beni materiali e immateriali</t>
  </si>
  <si>
    <t>4050000</t>
  </si>
  <si>
    <t>Tipologia 500: Altre entrate in conto capitale</t>
  </si>
  <si>
    <t>4000000</t>
  </si>
  <si>
    <t>TOTALE TITOLO 4</t>
  </si>
  <si>
    <t>ENTRATE DA RIDUZIONE DI ATTIVITA' FINANZIARIE</t>
  </si>
  <si>
    <t>5010000</t>
  </si>
  <si>
    <t>Tipologia 100: Alienazione di attività finanziarie</t>
  </si>
  <si>
    <t>5020000</t>
  </si>
  <si>
    <t>Tipologia 200: Riscossione crediti di breve termine</t>
  </si>
  <si>
    <t>5030000</t>
  </si>
  <si>
    <t>Tipologia 300: Riscossione crediti di medio-lungo termine</t>
  </si>
  <si>
    <t>5040000</t>
  </si>
  <si>
    <t>Tipologia 400: Altre entrate per riduzione di attività finanziarie</t>
  </si>
  <si>
    <t>5000000</t>
  </si>
  <si>
    <t>TOTALE TITOLO 5</t>
  </si>
  <si>
    <t>-</t>
  </si>
  <si>
    <t>DI CUI   FONDO CREDITI DI DUBBIA ESIGIBILITA' IN C/CAPITALE</t>
  </si>
  <si>
    <t>* Non richiedono l’accantonamento al fondo crediti di dubbia esigibilità i: a) i trasferimenti da altre Amministrazioni pubbliche e dall'Unione europea; b) i crediti assistiti da fidejussione; c) le entrate tributarie che, sulla base dei nuovi principi contabili, sono accertate per cassa. I principi contabili cui si fa riferimento in questo prospetto sono contenuti nell'allegato 4.2.</t>
  </si>
  <si>
    <t xml:space="preserve">** Gli importi della colonna (c) non devono essere inferiori a quelli della colonna (b); se sono superiori le motivazioni della differenza sono indicate nella relazione al bilancio. </t>
  </si>
  <si>
    <t xml:space="preserve">*** Il totale generale della colonna (c) corrisponde alla somma degli stanziamenti del bilancio  riguardanti il  fondo crediti di dubbia esigibilità Nel bilancio di previsione il fondo crediti di dubbia esigibilità  è articolato in due distinti stanziamenti:  il fondo crediti di dubbia esigibilità riguardante  le entrate di dubbia esigibilità del titolo 4 delle entrate (stanziato nel titolo 2 delle spese), e il fondo riguardante tutte le altre entrate (stanziato nel titolo 1 della spesa).   </t>
  </si>
  <si>
    <r>
      <t xml:space="preserve">Tipologia 102: Tributi destinati al finanziamento della sanità </t>
    </r>
    <r>
      <rPr>
        <b/>
        <i/>
        <sz val="8"/>
        <rFont val="Calibri"/>
        <family val="2"/>
      </rPr>
      <t>(solo per le Regioni)</t>
    </r>
  </si>
  <si>
    <r>
      <t xml:space="preserve">Tipologia 103: Tributi devoluti e regolati alle autonomie speciali  </t>
    </r>
    <r>
      <rPr>
        <b/>
        <i/>
        <sz val="8"/>
        <rFont val="Calibri"/>
        <family val="2"/>
      </rPr>
      <t>(solo per le Regioni)</t>
    </r>
  </si>
  <si>
    <r>
      <t xml:space="preserve">Tipologia 302: Fondi perequativi dalla Regione o Provincia autonoma </t>
    </r>
    <r>
      <rPr>
        <b/>
        <i/>
        <sz val="8"/>
        <rFont val="Calibri"/>
        <family val="2"/>
      </rPr>
      <t>(solo per gli Enti locali)</t>
    </r>
  </si>
  <si>
    <t>(***)</t>
  </si>
  <si>
    <t>TOTALE GENERALE</t>
  </si>
  <si>
    <t>DI CUI   FONDO CREDITI DI DUBBIA ESIGIBILITA' DI PARTE CORRENTE</t>
  </si>
  <si>
    <t>(**)</t>
  </si>
  <si>
    <r>
      <t xml:space="preserve">ACCANTONAMENTO OBBLIGATORIO AL FONDO
</t>
    </r>
    <r>
      <rPr>
        <b/>
        <i/>
        <sz val="10"/>
        <rFont val="Calibri"/>
        <family val="2"/>
      </rPr>
      <t>(b)</t>
    </r>
  </si>
  <si>
    <r>
      <t xml:space="preserve">ACCANTONAMENTO EFFETTIVO DI BILANCIO
</t>
    </r>
    <r>
      <rPr>
        <b/>
        <i/>
        <sz val="10"/>
        <rFont val="Calibri"/>
        <family val="2"/>
      </rPr>
      <t xml:space="preserve">(c) </t>
    </r>
  </si>
  <si>
    <t>(*)</t>
  </si>
  <si>
    <t>COMPOSIZIONE DELL'ACCANTONAMENTO AL FONDO CREDITI DI DUBBIA ESIGIBILITA'</t>
  </si>
  <si>
    <t>Allegato d) - Limiti di indebitamento Enti Locali</t>
  </si>
  <si>
    <t>PROSPETTO DIMOSTRATIVO  DEL RISPETTO DEI VINCOLI DI INDEBITAMENTO DEGLI ENTI LOCALI</t>
  </si>
  <si>
    <t>1) Entrate correnti di natura tributaria, contributiva e perequativa (Titolo I)</t>
  </si>
  <si>
    <t>2) Trasferimenti correnti (titolo II)</t>
  </si>
  <si>
    <t>3) Entrate extratributarie  (titolo III)</t>
  </si>
  <si>
    <t>TOTALE ENTRATE PRIMI TRE TITOLI</t>
  </si>
  <si>
    <t>SPESA ANNUALE PER RATE MUTUI/OBBLIGAZIONI</t>
  </si>
  <si>
    <t>Ammontare interessi per mutui, prestiti obbligazionari, aperture di credito e garanzie di cui all'articolo 207 del TUEL autorizzati nell'esercizio in corso</t>
  </si>
  <si>
    <t>Contributi contributi erariali in c/interessi su mutui</t>
  </si>
  <si>
    <t>Ammontare interessi riguardanti debiti espressamente esclusi dai limiti di indebitamento</t>
  </si>
  <si>
    <t>Ammontare disponibile per nuovi interessi</t>
  </si>
  <si>
    <t>TOTALE DEBITO CONTRATTO</t>
  </si>
  <si>
    <t>Debito autorizzato nell'esercizio in corso</t>
  </si>
  <si>
    <t>TOTALE DEBITO DELL'ENTE</t>
  </si>
  <si>
    <t>DEBITO POTENZIALE</t>
  </si>
  <si>
    <t>Garanzie principali o sussidiarie prestate dall'Ente a favore di altre Amministrazioni pubbliche e di altri soggetti</t>
  </si>
  <si>
    <t>di cui, garanzie per le quali è stato costituito  accantonamento</t>
  </si>
  <si>
    <t>Garanzie che concorrono al limite di indebitamento</t>
  </si>
  <si>
    <t>(1) - per gli enti locali  l'importo annuale degli interessi sommato a quello dei mutui precedentemente contratti, a quello dei prestiti obbligazionari precedentemente emessi, a quello delle aperture di credito stipulate ed a quello derivante da garanzie prestate ai sensi dell'articolo 207, al netto dei contributi statali e regionali in conto interessi, non supera l’8 per cento delle entrate relative ai primi tre titoli delle entrate del rendiconto del penultimo anno precedente quello in cui viene prevista l'assunzione dei mutui. Per le comunità montane si fa riferimento ai primi due titoli delle entrate. Per gli enti locali di nuova istituzione si fa riferimento, per i primi due anni, ai corrispondenti dati finanziari del bilancio di previsione.</t>
  </si>
  <si>
    <t xml:space="preserve">(2) Con riferimento anche ai finanziamenti imputati contabilmente agli esercizi successivi </t>
  </si>
  <si>
    <r>
      <t xml:space="preserve">ENTRATE RELATIVE AI PRIMI TRE TITOLI DELLE ENTRATE
 </t>
    </r>
    <r>
      <rPr>
        <i/>
        <sz val="10"/>
        <rFont val="Calibri"/>
        <family val="2"/>
      </rPr>
      <t xml:space="preserve">(rendiconto penultimo anno precedente quello in cui viene prevista l'assunzione dei mutui), </t>
    </r>
    <r>
      <rPr>
        <sz val="10"/>
        <rFont val="Calibri"/>
        <family val="2"/>
      </rPr>
      <t>ex art. 204, c. 1 del D.L.gs. N. 267/2000</t>
    </r>
  </si>
  <si>
    <r>
      <t>Debito contratto al 31/12/</t>
    </r>
    <r>
      <rPr>
        <i/>
        <sz val="10"/>
        <rFont val="Calibri"/>
        <family val="2"/>
      </rPr>
      <t>esercizio precedente</t>
    </r>
  </si>
  <si>
    <t xml:space="preserve">Livello massimo di spesa annuale : </t>
  </si>
  <si>
    <r>
      <t>Ammontare interessi per mutui, prestiti obbligazionari, aperture di credito e garanzie di cui all'articolo 207 del TUEL autorizzati fino al 31/12/</t>
    </r>
    <r>
      <rPr>
        <i/>
        <sz val="10"/>
        <rFont val="Calibri"/>
        <family val="2"/>
      </rPr>
      <t>esercizio precedente</t>
    </r>
  </si>
  <si>
    <t>(=)</t>
  </si>
  <si>
    <t>(+) Somma Accertamenti, al netto delle Minori Entrate, del Titolo 1 di Entrata (D.Lgs. 267) dell'Anno di Esercizio</t>
  </si>
  <si>
    <t>(+) Somma Accertamenti, al netto delle Minori Entrate, del Titolo 2 di Entrata (D.Lgs. 267) dell'Anno di Esercizio</t>
  </si>
  <si>
    <t>(+) Somma Accertamenti, al netto delle Minori Entrate, del Titolo 3 di Entrata (D.Lgs. 267) dell'Anno di Esercizio</t>
  </si>
  <si>
    <t>Categoria 501</t>
  </si>
  <si>
    <t>Categoria 502</t>
  </si>
  <si>
    <t>Categoria 100</t>
  </si>
  <si>
    <t>Categoria 500</t>
  </si>
  <si>
    <t xml:space="preserve">Categorie 100, 400, 700, 1000 </t>
  </si>
  <si>
    <t xml:space="preserve">Categorie 300, 600, 900, 1400 </t>
  </si>
  <si>
    <t>Categorie 200, 500, 800, 1100, 1200, 1300</t>
  </si>
  <si>
    <t>(a) Previsioni di Bilancio degli Articoli di Entrata
(b) Percentuale calcolata in Base all'Accertato e l'Incassato negli Anni Precedenti (*)
(c) Importo Accantonato al F.C.D.E. degli Articoli di Entrata  (**)</t>
  </si>
  <si>
    <t>(-) (2)</t>
  </si>
  <si>
    <t>10% di 'TOTALE ENTRATE PRIMI TRE TITOLI'  (1)</t>
  </si>
  <si>
    <t>% Accantonamento Obbligatorio al Fondo (b)</t>
  </si>
  <si>
    <t>(% Minima di Legge)</t>
  </si>
  <si>
    <t>% Accantonamento Effettivo di Bilancio (c)</t>
  </si>
  <si>
    <t>(% Applicata dall'Ente)</t>
  </si>
  <si>
    <t>Equilibrio di parte corrente (O)</t>
  </si>
  <si>
    <t>= Equilibrio di parte corrente (O)</t>
  </si>
  <si>
    <t>Utilizzo risultato di amministrazione per il finanziamento di spese correnti (H)</t>
  </si>
  <si>
    <t>Equilibrio di parte corrente ai fini della copertura degli investimenti plurien.</t>
  </si>
  <si>
    <t>= O-H</t>
  </si>
  <si>
    <t>(2) In sede di approvazione del bilancio di previsione è consentito l'utilizzo della sola quota vincolata del risultato di amministrazione presunto. Nel corso dell'esercizio è consentito l'utilizzo anche della quota accantonata se il bilancio è deliberato a seguito dell'approvazione del prospetto concernente il risultato di amministrazione presunto dell'anno precedente aggiornato sulla base di un pre-consuntivo dell'esercizio precedente.  E' consentito l'utilizzo anche della quota destinata agli investimenti e della quota libera del risultato di amministrazione dell'anno precedente  se il bilancio (o la variazione di bilancio) è deliberato a seguito dell'approvazione del rendiconto dell'anno precedente.</t>
  </si>
  <si>
    <t xml:space="preserve">(3) La somma algebrica finale non può essere inferiore a zero per il rispetto della disposizione di cui all’articolo 162 del testo unico delle leggi sull’ordinamento degli enti locali. </t>
  </si>
  <si>
    <t>(4) Con riferimento a ciascun esercizio, il  saldo positivo dell’equilibrio di parte corrente  in termini di competenza finanziaria può costituire copertura agli investimenti imputati agli esercizi successivi  per un importo non superiore  al minore valore tra la media dei saldi di parte corrente in termini di competenza e la media dei saldi di parte corrente in termini di cassa registrati negli ultimi tre esercizi rendicontati, se sempre positivi, determinati al netto dell’utilizzo dell’avanzo di amministrazione, del fondo di cassa, e delle entrate non ricorrenti che non hanno dato copertura a impegni, o pagamenti.</t>
  </si>
  <si>
    <t>Articolo di Entrata  1/1/2 - Fondi Vincolati (Fondi Pluriennale Vincolato per spese correnti)</t>
  </si>
  <si>
    <t>Articoli di Entrata del Titolo 4, Tipologia 200, Categoria 600</t>
  </si>
  <si>
    <t>Articoli di Spesa del Titolo 1</t>
  </si>
  <si>
    <t>Fondo Pluriennale Vincolato degli Articoli di Spesa del Titolo 1</t>
  </si>
  <si>
    <t>Articoli di Spesa del Titolo 1 collegati al Piano Finanziario U.1.10.01.03.000</t>
  </si>
  <si>
    <t>Articoli di Spesa del Titolo 2, Macroaggregato 204</t>
  </si>
  <si>
    <t>Articoli di Spesa del Titolo 4</t>
  </si>
  <si>
    <t>Articolo di Entrata  1/1/3 - Fondi Vincolati (Fondi Pluriennale Vincolato per spese in conto capitale)</t>
  </si>
  <si>
    <t>Articoli di Entrata del Titolo 5, Tipologia 200</t>
  </si>
  <si>
    <t>Articoli di Entrata del Titolo 5, Tipologia 300</t>
  </si>
  <si>
    <t>Articoli di Entrata del Titolo 5, Tipologia 400</t>
  </si>
  <si>
    <t>Articoli di Spesa del Titolo 2</t>
  </si>
  <si>
    <t>Fondo Pluriennale Vincolato degli Articoli di Spesa del Titolo 2</t>
  </si>
  <si>
    <t>Articoli di Spesa del Titolo 3, Macroaggregato 301</t>
  </si>
  <si>
    <t>Articoli di Spesa del Titolo 3, Macroaggregato 302</t>
  </si>
  <si>
    <t>Articoli di Spesa del Titolo 3, Macroaggregato 303</t>
  </si>
  <si>
    <t>Articoli di Spesa del Titolo 3, Macroaggregato 304</t>
  </si>
  <si>
    <t>Categorie 200, 300, 400, 600</t>
  </si>
  <si>
    <t>(***) Solo per Regioni</t>
  </si>
  <si>
    <t>A
T
T
I
V
O</t>
  </si>
  <si>
    <t>CAPITOLO / ARTICOLO</t>
  </si>
  <si>
    <t>= O+Z+S1+S2+T-X1-X2-Y</t>
  </si>
  <si>
    <t>= P+Q+R-C-I-S1-S2-T+L-M-U-V+E</t>
  </si>
  <si>
    <t>Articolo di Entrata 2/1/1 - Avanzo Economico</t>
  </si>
  <si>
    <t>Articoli di Entrata del Titolo 4-5-6</t>
  </si>
  <si>
    <t>Articolo 1/1/1, 1/2/1, 1/3/1, 1/4/1 di Entrata (al netto della quota per spese correnti (H)) (2)</t>
  </si>
  <si>
    <t>= G+H+I-L+M</t>
  </si>
  <si>
    <t>= A-AA+B+C-D-E-F</t>
  </si>
  <si>
    <t>Articoli di Entrata del Titolo 1-2-3</t>
  </si>
  <si>
    <t>Fondo di Cassa al 1° Gennaio (letto dalla Scheda Ente)</t>
  </si>
  <si>
    <t xml:space="preserve">   di cui  Fondo anticipazioni di liquidità (DL 35/2013 e successive modifiche e rifinanziamenti) </t>
  </si>
  <si>
    <t>Accantonamento residui perenti al 31/12/…. (solo per le regioni)</t>
  </si>
  <si>
    <t>(***) Solo per Regioni (5)</t>
  </si>
  <si>
    <t>Fondo anticipazioni liquidità DL 35 del 2013 e successive modifiche e rifinanziamenti</t>
  </si>
  <si>
    <t>Fondo  perdite società partecipate</t>
  </si>
  <si>
    <t>Fondo contenzioso</t>
  </si>
  <si>
    <t>Altri accantonamenti</t>
  </si>
  <si>
    <t>Altri vincoli</t>
  </si>
  <si>
    <t>Utilizzo altri vincoli</t>
  </si>
  <si>
    <r>
      <t xml:space="preserve">ENTRATE RELATIVE AI PRIMI TRE TITOLI DELLE ENTRATE
 </t>
    </r>
    <r>
      <rPr>
        <i/>
        <sz val="10"/>
        <rFont val="Calibri"/>
        <family val="2"/>
      </rPr>
      <t xml:space="preserve">(rendiconto penultimo anno precedente quello in cui viene prevista l'assunzione dei mutui), </t>
    </r>
    <r>
      <rPr>
        <sz val="10"/>
        <rFont val="Calibri"/>
        <family val="2"/>
      </rPr>
      <t>ex art. 204, c. 1 del D.L.gs. N. 267/2000</t>
    </r>
  </si>
  <si>
    <t>COMPETENZA ANNO N</t>
  </si>
  <si>
    <t>COMPETENZA ANNO N+1</t>
  </si>
  <si>
    <t>COMPETENZA ANNO N+2</t>
  </si>
  <si>
    <t>Somma Accertamenti, al netto delle Minori Entrate, del Titolo 1 di Entrata (D.Lgs. 267) dell'Anno di Esercizio</t>
  </si>
  <si>
    <t>Somma Accertamenti, al netto delle Minori Entrate, del Titolo 2 di Entrata (D.Lgs. 267) dell'Anno di Esercizio</t>
  </si>
  <si>
    <t>Somma Accertamenti, al netto delle Minori Entrate, del Titolo 3 di Entrata (D.Lgs. 267) dell'Anno di Esercizio</t>
  </si>
  <si>
    <r>
      <t>Ammontare interessi per mutui, prestiti obbligazionari, aperture di credito e garanzie di cui all'articolo 207 del TUEL autorizzati fino al 31/12/</t>
    </r>
    <r>
      <rPr>
        <i/>
        <sz val="10"/>
        <rFont val="Calibri"/>
        <family val="2"/>
      </rPr>
      <t>esercizio precedente</t>
    </r>
  </si>
  <si>
    <r>
      <t>Debito contratto al 31/12/</t>
    </r>
    <r>
      <rPr>
        <i/>
        <sz val="10"/>
        <rFont val="Calibri"/>
        <family val="2"/>
      </rPr>
      <t>esercizio precedente</t>
    </r>
  </si>
  <si>
    <t>P) Utilizzo risultato di amministrazione presunto  per spese di investimento</t>
  </si>
  <si>
    <t>Saldo corrente ai fini della copertura degli investimenti pluriennali :</t>
  </si>
  <si>
    <t>&lt;-- inserire manualmente</t>
  </si>
  <si>
    <r>
      <t xml:space="preserve">Riduzione dei residui passivi presunta per il restante periodo </t>
    </r>
    <r>
      <rPr>
        <sz val="11"/>
        <rFont val="Calibri"/>
        <family val="2"/>
      </rPr>
      <t>dell'esercizio N-1</t>
    </r>
  </si>
  <si>
    <r>
      <t xml:space="preserve">Incremento dei residui attivi presunta per il restante periodo </t>
    </r>
    <r>
      <rPr>
        <sz val="11"/>
        <rFont val="Calibri"/>
        <family val="2"/>
      </rPr>
      <t>dell'esercizio N-1</t>
    </r>
  </si>
  <si>
    <r>
      <t xml:space="preserve">Riduzione dei residui attivi presunta per il restante periodo </t>
    </r>
    <r>
      <rPr>
        <sz val="11"/>
        <rFont val="Calibri"/>
        <family val="2"/>
      </rPr>
      <t>dell'esercizio N-1</t>
    </r>
  </si>
  <si>
    <t>Riduzione dei residui passivi già verificatesi nell'esercizio N-1</t>
  </si>
  <si>
    <t>Incremento dei residui attivi già verificatesi nell'esercizio N-1</t>
  </si>
  <si>
    <t>Riduzione dei residui attivi già verificatesi nell'esercizio N-1</t>
  </si>
  <si>
    <t>&lt;-- inserire manualmente (Si ricorda che l'Importo non può essere Inferiore alla corrispondente Voce della Sezione 3 - C51)</t>
  </si>
  <si>
    <t>&lt;-- inserire manualmente (Si ricorda che l'Importo non può essere Inferiore alla corrispondente Voce della Sezione 3 - C52)</t>
  </si>
  <si>
    <t>&lt;-- inserire manualmente (Si ricorda che l'Importo non può essere Inferiore alla corrispondente Voce della Sezione 3 - C53)</t>
  </si>
  <si>
    <t>&lt;-- inserire manualmente (Si ricorda che l'Importo non può essere Inferiore alla corrispondente Voce della Sezione 3 - C54)</t>
  </si>
  <si>
    <t>&lt;-- inserire manualmente (Si ricorda che l'Importo non può essere Inferiore alla corrispondente Voce della Sezione 3 - C55)</t>
  </si>
  <si>
    <t>&lt;-- inserire manualmente (Si ricorda che l'Importo non può essere Superiore alla corrispondente Voce della Sezione 2 - C37)</t>
  </si>
  <si>
    <t>&lt;-- inserire manualmente (Si ricorda che l'Importo non può essere Superiore alla corrispondente Voce della Sezione 2 - C38)</t>
  </si>
  <si>
    <t>&lt;-- inserire manualmente (Si ricorda che l'Importo non può essere Superiore alla corrispondente Voce della Sezione 2 - C39)</t>
  </si>
  <si>
    <t>&lt;-- inserire manualmente (Si ricorda che l'Importo non può essere Superiore alla corrispondente Voce della Sezione 2 - C40)</t>
  </si>
  <si>
    <t>&lt;-- inserire manualmente (Si ricorda che l'Importo non può essere Superiore alla corrispondente Voce della Sezione 2 - C41)</t>
  </si>
  <si>
    <t>Comune di Aritzo</t>
  </si>
  <si>
    <t>COMPETENZA ANNO DI RIFERIMENTO DEL BILANCIO 2019</t>
  </si>
  <si>
    <t>COMPETENZA ANNO 2020</t>
  </si>
  <si>
    <t>COMPETENZA ANNO 2021</t>
  </si>
  <si>
    <t>Disavanzo di Amministrazione (letto dalla Scheda Ente) + Variazioni</t>
  </si>
  <si>
    <t>Articoli di Spesa del Titolo I con Codice Raggruppamento '800000001 - Finanziato con Avanzo' + Variazioni di Bilancio su Articoli di Spesa del Titolo I con il Flag 'Finanziato con Avanzo' (2)</t>
  </si>
  <si>
    <t>EQUILIBRI DI BILANCIO (Anno 2019-2021)</t>
  </si>
  <si>
    <t>ALLEGATO ALLA VARIAZIONE (Dati Aggiornati alla Data del 05/12/2019)</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</si>
</sst>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2]\ * #,##0.00_-;\-[$€-2]\ * #,##0.00_-;_-[$€-2]\ * &quot;-&quot;??_-"/>
    <numFmt numFmtId="165" formatCode="#,##0.0000"/>
    <numFmt numFmtId="166" formatCode="&quot;€&quot;\ #,##0.00"/>
    <numFmt numFmtId="167" formatCode="0.0000"/>
    <numFmt numFmtId="168" formatCode="00000"/>
  </numFmts>
  <fonts count="79">
    <font>
      <sz val="11"/>
      <color theme="1"/>
      <name val="Calibri"/>
      <family val="2"/>
    </font>
    <font>
      <sz val="11"/>
      <color indexed="8"/>
      <name val="Calibri"/>
      <family val="2"/>
    </font>
    <font>
      <b/>
      <sz val="11"/>
      <color indexed="8"/>
      <name val="Calibri"/>
      <family val="2"/>
    </font>
    <font>
      <sz val="8"/>
      <name val="Times New Roman"/>
      <family val="1"/>
    </font>
    <font>
      <sz val="10"/>
      <name val="Arial"/>
      <family val="2"/>
    </font>
    <font>
      <sz val="11"/>
      <name val="Calibri"/>
      <family val="2"/>
    </font>
    <font>
      <b/>
      <sz val="10"/>
      <color indexed="8"/>
      <name val="Calibri"/>
      <family val="2"/>
    </font>
    <font>
      <b/>
      <sz val="16"/>
      <color indexed="8"/>
      <name val="Calibri"/>
      <family val="2"/>
    </font>
    <font>
      <b/>
      <sz val="14"/>
      <color indexed="8"/>
      <name val="Calibri"/>
      <family val="2"/>
    </font>
    <font>
      <b/>
      <sz val="14"/>
      <name val="Calibri"/>
      <family val="2"/>
    </font>
    <font>
      <b/>
      <sz val="11"/>
      <name val="Calibri"/>
      <family val="2"/>
    </font>
    <font>
      <sz val="12"/>
      <color indexed="8"/>
      <name val="Calibri"/>
      <family val="2"/>
    </font>
    <font>
      <b/>
      <sz val="12"/>
      <color indexed="8"/>
      <name val="Calibri"/>
      <family val="2"/>
    </font>
    <font>
      <i/>
      <sz val="11"/>
      <color indexed="8"/>
      <name val="Calibri"/>
      <family val="2"/>
    </font>
    <font>
      <sz val="10"/>
      <color indexed="8"/>
      <name val="Calibri"/>
      <family val="2"/>
    </font>
    <font>
      <sz val="10"/>
      <name val="Calibri"/>
      <family val="2"/>
    </font>
    <font>
      <sz val="8"/>
      <color indexed="8"/>
      <name val="Calibri"/>
      <family val="2"/>
    </font>
    <font>
      <b/>
      <sz val="16"/>
      <name val="Calibri"/>
      <family val="2"/>
    </font>
    <font>
      <i/>
      <sz val="9"/>
      <color indexed="8"/>
      <name val="Calibri"/>
      <family val="2"/>
    </font>
    <font>
      <b/>
      <i/>
      <sz val="11"/>
      <name val="Calibri"/>
      <family val="2"/>
    </font>
    <font>
      <u val="single"/>
      <sz val="11"/>
      <color indexed="8"/>
      <name val="Calibri"/>
      <family val="2"/>
    </font>
    <font>
      <b/>
      <sz val="10"/>
      <name val="Calibri"/>
      <family val="2"/>
    </font>
    <font>
      <b/>
      <i/>
      <sz val="10"/>
      <name val="Calibri"/>
      <family val="2"/>
    </font>
    <font>
      <b/>
      <i/>
      <sz val="10"/>
      <color indexed="8"/>
      <name val="Calibri"/>
      <family val="2"/>
    </font>
    <font>
      <i/>
      <sz val="10"/>
      <name val="Calibri"/>
      <family val="2"/>
    </font>
    <font>
      <b/>
      <i/>
      <strike/>
      <sz val="10"/>
      <name val="Calibri"/>
      <family val="2"/>
    </font>
    <font>
      <strike/>
      <sz val="10"/>
      <name val="Calibri"/>
      <family val="2"/>
    </font>
    <font>
      <i/>
      <sz val="10"/>
      <color indexed="8"/>
      <name val="Calibri"/>
      <family val="2"/>
    </font>
    <font>
      <b/>
      <i/>
      <sz val="8"/>
      <name val="Calibri"/>
      <family val="2"/>
    </font>
    <font>
      <b/>
      <sz val="8"/>
      <name val="Calibri"/>
      <family val="2"/>
    </font>
    <font>
      <sz val="8"/>
      <name val="Calibri"/>
      <family val="2"/>
    </font>
    <font>
      <b/>
      <sz val="8"/>
      <color indexed="8"/>
      <name val="Calibri"/>
      <family val="2"/>
    </font>
    <font>
      <i/>
      <sz val="8"/>
      <color indexed="8"/>
      <name val="Calibri"/>
      <family val="2"/>
    </font>
    <font>
      <i/>
      <sz val="8"/>
      <name val="Calibri"/>
      <family val="2"/>
    </font>
    <font>
      <i/>
      <sz val="8"/>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vertAlign val="superscript"/>
      <sz val="11"/>
      <color indexed="8"/>
      <name val="Calibri"/>
      <family val="2"/>
    </font>
    <font>
      <sz val="10"/>
      <color indexed="9"/>
      <name val="Calibri"/>
      <family val="2"/>
    </font>
    <font>
      <b/>
      <sz val="20"/>
      <name val="Calibri"/>
      <family val="2"/>
    </font>
    <font>
      <sz val="20"/>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i/>
      <sz val="11"/>
      <color theme="1"/>
      <name val="Calibri"/>
      <family val="2"/>
    </font>
    <font>
      <vertAlign val="superscript"/>
      <sz val="11"/>
      <color theme="1"/>
      <name val="Calibri"/>
      <family val="2"/>
    </font>
    <font>
      <sz val="10"/>
      <color theme="1"/>
      <name val="Calibri"/>
      <family val="2"/>
    </font>
    <font>
      <sz val="8"/>
      <color theme="1"/>
      <name val="Calibri"/>
      <family val="2"/>
    </font>
    <font>
      <b/>
      <sz val="10"/>
      <color theme="1"/>
      <name val="Calibri"/>
      <family val="2"/>
    </font>
    <font>
      <i/>
      <sz val="10"/>
      <color theme="1"/>
      <name val="Calibri"/>
      <family val="2"/>
    </font>
    <font>
      <b/>
      <i/>
      <sz val="10"/>
      <color theme="1"/>
      <name val="Calibri"/>
      <family val="2"/>
    </font>
    <font>
      <i/>
      <sz val="8"/>
      <color theme="1"/>
      <name val="Calibri"/>
      <family val="2"/>
    </font>
    <font>
      <sz val="10"/>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double"/>
      <top/>
      <bottom/>
    </border>
    <border>
      <left/>
      <right style="thin"/>
      <top style="thin"/>
      <bottom/>
    </border>
    <border>
      <left style="thin"/>
      <right style="thin"/>
      <top/>
      <bottom/>
    </border>
    <border>
      <left style="thin"/>
      <right style="thin"/>
      <top style="thin"/>
      <bottom/>
    </border>
    <border>
      <left/>
      <right/>
      <top/>
      <bottom style="double"/>
    </border>
    <border>
      <left style="thin"/>
      <right style="thin"/>
      <top style="double"/>
      <bottom style="thin"/>
    </border>
    <border>
      <left style="double"/>
      <right/>
      <top style="thin"/>
      <bottom/>
    </border>
    <border>
      <left style="double"/>
      <right/>
      <top/>
      <bottom style="thin"/>
    </border>
    <border>
      <left style="double"/>
      <right/>
      <top/>
      <bottom/>
    </border>
    <border>
      <left style="double"/>
      <right/>
      <top/>
      <bottom style="double"/>
    </border>
    <border>
      <left style="thin"/>
      <right style="thin"/>
      <top/>
      <bottom style="double"/>
    </border>
    <border>
      <left style="thin"/>
      <right style="double"/>
      <top style="thin"/>
      <bottom/>
    </border>
    <border>
      <left style="thin"/>
      <right style="thin"/>
      <top/>
      <bottom style="thin"/>
    </border>
    <border>
      <left style="thin"/>
      <right style="double"/>
      <top/>
      <bottom style="thin"/>
    </border>
    <border>
      <left/>
      <right/>
      <top style="thin"/>
      <bottom/>
    </border>
    <border>
      <left/>
      <right/>
      <top/>
      <bottom style="thin"/>
    </border>
    <border>
      <left style="thin"/>
      <right/>
      <top/>
      <bottom style="thin"/>
    </border>
    <border>
      <left style="thin"/>
      <right style="double"/>
      <top style="double"/>
      <bottom style="thin"/>
    </border>
    <border>
      <left style="thin"/>
      <right/>
      <top/>
      <bottom/>
    </border>
    <border>
      <left style="thin"/>
      <right style="double"/>
      <top/>
      <bottom style="double"/>
    </border>
    <border>
      <left/>
      <right style="double"/>
      <top style="double"/>
      <bottom style="double"/>
    </border>
    <border>
      <left style="double"/>
      <right style="thin"/>
      <top/>
      <bottom/>
    </border>
    <border>
      <left/>
      <right/>
      <top style="thin"/>
      <bottom style="thin"/>
    </border>
    <border>
      <left style="double"/>
      <right style="thin"/>
      <top style="thin"/>
      <bottom style="thin"/>
    </border>
    <border>
      <left style="double"/>
      <right style="thin"/>
      <top style="thin"/>
      <bottom style="double"/>
    </border>
    <border>
      <left/>
      <right style="thin"/>
      <top/>
      <bottom/>
    </border>
    <border>
      <left style="thin"/>
      <right style="double"/>
      <top style="thin"/>
      <bottom style="thin"/>
    </border>
    <border>
      <left style="thin"/>
      <right style="double"/>
      <top style="thin"/>
      <bottom style="double"/>
    </border>
    <border>
      <left style="thin"/>
      <right style="double"/>
      <top style="double"/>
      <bottom/>
    </border>
    <border>
      <left/>
      <right/>
      <top style="double"/>
      <bottom/>
    </border>
    <border>
      <left style="double"/>
      <right style="thin"/>
      <top/>
      <bottom style="double"/>
    </border>
    <border>
      <left style="thin"/>
      <right/>
      <top/>
      <bottom style="double"/>
    </border>
    <border>
      <left style="double"/>
      <right style="double"/>
      <top/>
      <bottom style="double"/>
    </border>
    <border>
      <left style="double"/>
      <right style="double"/>
      <top style="thin"/>
      <bottom style="double"/>
    </border>
    <border>
      <left style="thin"/>
      <right style="thin"/>
      <top style="thin"/>
      <bottom style="double"/>
    </border>
    <border>
      <left/>
      <right style="double"/>
      <top/>
      <bottom style="double"/>
    </border>
    <border>
      <left style="double"/>
      <right style="thin"/>
      <top style="double"/>
      <bottom style="double"/>
    </border>
    <border>
      <left style="double"/>
      <right style="thin"/>
      <top style="double"/>
      <bottom/>
    </border>
    <border>
      <left style="thin"/>
      <right style="thin"/>
      <top style="double"/>
      <bottom/>
    </border>
    <border>
      <left style="thin"/>
      <right/>
      <top style="double"/>
      <bottom/>
    </border>
    <border>
      <left style="double"/>
      <right style="double"/>
      <top style="double"/>
      <bottom/>
    </border>
    <border>
      <left style="double"/>
      <right style="double"/>
      <top/>
      <bottom/>
    </border>
    <border>
      <left style="thin"/>
      <right style="thin"/>
      <top style="double"/>
      <bottom style="double"/>
    </border>
    <border>
      <left style="double"/>
      <right style="double"/>
      <top style="double"/>
      <bottom style="double"/>
    </border>
    <border>
      <left style="thin"/>
      <right style="thin"/>
      <top style="thin"/>
      <bottom style="thin"/>
    </border>
    <border>
      <left/>
      <right style="double"/>
      <top style="thin"/>
      <bottom style="thin"/>
    </border>
    <border>
      <left style="thin"/>
      <right/>
      <top style="double"/>
      <bottom style="double"/>
    </border>
    <border>
      <left/>
      <right style="thin"/>
      <top/>
      <bottom style="double"/>
    </border>
    <border>
      <left>
        <color indexed="63"/>
      </left>
      <right style="thin"/>
      <top style="double"/>
      <bottom/>
    </border>
    <border>
      <left style="thin"/>
      <right>
        <color indexed="63"/>
      </right>
      <top style="thin"/>
      <bottom style="thin"/>
    </border>
    <border>
      <left/>
      <right style="thin"/>
      <top style="thin"/>
      <bottom style="thin"/>
    </border>
    <border>
      <left style="double"/>
      <right/>
      <top style="thin"/>
      <bottom style="thin"/>
    </border>
    <border>
      <left style="double"/>
      <right/>
      <top style="double"/>
      <bottom style="thin"/>
    </border>
    <border>
      <left/>
      <right style="thin"/>
      <top style="double"/>
      <bottom style="thin"/>
    </border>
    <border>
      <left style="double"/>
      <right/>
      <top style="double"/>
      <bottom style="double"/>
    </border>
    <border>
      <left/>
      <right/>
      <top style="double"/>
      <bottom style="double"/>
    </border>
    <border>
      <left style="double"/>
      <right/>
      <top style="double"/>
      <bottom/>
    </border>
    <border>
      <left/>
      <right style="double"/>
      <top style="double"/>
      <bottom/>
    </border>
    <border>
      <left/>
      <right style="double"/>
      <top/>
      <bottom style="thin"/>
    </border>
    <border>
      <left/>
      <right/>
      <top style="double"/>
      <bottom style="thin"/>
    </border>
    <border>
      <left/>
      <right style="double"/>
      <top style="double"/>
      <bottom style="thin"/>
    </border>
    <border>
      <left style="double"/>
      <right style="double"/>
      <top/>
      <bottom style="thin"/>
    </border>
    <border>
      <left style="double"/>
      <right style="thin"/>
      <top/>
      <bottom style="thin"/>
    </border>
    <border>
      <left style="thin"/>
      <right/>
      <top style="thin"/>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1" applyNumberFormat="0" applyAlignment="0" applyProtection="0"/>
    <xf numFmtId="0" fontId="56" fillId="0" borderId="2" applyNumberFormat="0" applyFill="0" applyAlignment="0" applyProtection="0"/>
    <xf numFmtId="0" fontId="57" fillId="21" borderId="3" applyNumberFormat="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164" fontId="4" fillId="0" borderId="0" applyFont="0" applyFill="0" applyBorder="0" applyAlignment="0" applyProtection="0"/>
    <xf numFmtId="0" fontId="58"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4" fillId="0" borderId="0" applyFont="0" applyFill="0" applyBorder="0" applyAlignment="0" applyProtection="0"/>
    <xf numFmtId="0" fontId="59" fillId="29" borderId="0" applyNumberFormat="0" applyBorder="0" applyAlignment="0" applyProtection="0"/>
    <xf numFmtId="0" fontId="3" fillId="0" borderId="0">
      <alignment/>
      <protection/>
    </xf>
    <xf numFmtId="0" fontId="4" fillId="0" borderId="0">
      <alignment/>
      <protection/>
    </xf>
    <xf numFmtId="0" fontId="4" fillId="0" borderId="0">
      <alignment/>
      <protection/>
    </xf>
    <xf numFmtId="0" fontId="1" fillId="0" borderId="0">
      <alignment/>
      <protection/>
    </xf>
    <xf numFmtId="0" fontId="0" fillId="30" borderId="4" applyNumberFormat="0" applyFont="0" applyAlignment="0" applyProtection="0"/>
    <xf numFmtId="0" fontId="60" fillId="20" borderId="5"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66" fillId="0" borderId="8" applyNumberFormat="0" applyFill="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31" borderId="0" applyNumberFormat="0" applyBorder="0" applyAlignment="0" applyProtection="0"/>
    <xf numFmtId="0" fontId="69"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00">
    <xf numFmtId="0" fontId="0" fillId="0" borderId="0" xfId="0" applyFont="1" applyAlignment="1">
      <alignment/>
    </xf>
    <xf numFmtId="0" fontId="0" fillId="0" borderId="0" xfId="0" applyAlignment="1">
      <alignment/>
    </xf>
    <xf numFmtId="0" fontId="0" fillId="0" borderId="0" xfId="0" applyFill="1" applyBorder="1" applyAlignment="1">
      <alignment/>
    </xf>
    <xf numFmtId="2" fontId="0" fillId="0" borderId="10" xfId="0" applyNumberFormat="1"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2" fontId="0" fillId="0" borderId="12" xfId="0" applyNumberFormat="1" applyFill="1" applyBorder="1" applyAlignment="1">
      <alignment horizontal="center"/>
    </xf>
    <xf numFmtId="0" fontId="0" fillId="0" borderId="14" xfId="0" applyFill="1" applyBorder="1" applyAlignment="1">
      <alignment/>
    </xf>
    <xf numFmtId="0" fontId="2" fillId="0" borderId="15" xfId="0" applyFont="1" applyFill="1" applyBorder="1" applyAlignment="1">
      <alignment horizontal="center" vertical="center" wrapText="1"/>
    </xf>
    <xf numFmtId="0" fontId="0" fillId="0" borderId="16" xfId="0" applyFill="1" applyBorder="1" applyAlignment="1">
      <alignment horizontal="left"/>
    </xf>
    <xf numFmtId="0" fontId="1" fillId="0" borderId="17" xfId="0" applyFont="1" applyFill="1" applyBorder="1" applyAlignment="1">
      <alignment horizontal="left"/>
    </xf>
    <xf numFmtId="0" fontId="0" fillId="0" borderId="16" xfId="0" applyFill="1" applyBorder="1" applyAlignment="1">
      <alignment/>
    </xf>
    <xf numFmtId="0" fontId="0" fillId="0" borderId="18" xfId="0" applyFill="1" applyBorder="1" applyAlignment="1">
      <alignment/>
    </xf>
    <xf numFmtId="0" fontId="70" fillId="0" borderId="18" xfId="0" applyFont="1" applyFill="1" applyBorder="1" applyAlignment="1">
      <alignment/>
    </xf>
    <xf numFmtId="0" fontId="0" fillId="0" borderId="18" xfId="0" applyFill="1" applyBorder="1" applyAlignment="1">
      <alignment wrapText="1"/>
    </xf>
    <xf numFmtId="0" fontId="0" fillId="0" borderId="18" xfId="0" applyFill="1" applyBorder="1" applyAlignment="1">
      <alignment/>
    </xf>
    <xf numFmtId="0" fontId="67" fillId="0" borderId="18" xfId="0" applyFont="1" applyFill="1" applyBorder="1" applyAlignment="1">
      <alignment horizontal="right"/>
    </xf>
    <xf numFmtId="0" fontId="0" fillId="0" borderId="17" xfId="0" applyFill="1" applyBorder="1" applyAlignment="1">
      <alignment/>
    </xf>
    <xf numFmtId="0" fontId="67" fillId="0" borderId="19" xfId="0" applyFont="1" applyFill="1" applyBorder="1" applyAlignment="1">
      <alignment horizontal="right"/>
    </xf>
    <xf numFmtId="0" fontId="0" fillId="0" borderId="0" xfId="0" applyFill="1" applyBorder="1" applyAlignment="1">
      <alignment horizontal="left"/>
    </xf>
    <xf numFmtId="0" fontId="0" fillId="0" borderId="0" xfId="0" applyFill="1" applyBorder="1" applyAlignment="1">
      <alignment/>
    </xf>
    <xf numFmtId="0" fontId="0" fillId="0" borderId="20" xfId="0" applyFill="1" applyBorder="1" applyAlignment="1">
      <alignment horizontal="center"/>
    </xf>
    <xf numFmtId="0" fontId="0" fillId="0" borderId="13" xfId="0" applyFill="1" applyBorder="1" applyAlignment="1">
      <alignment/>
    </xf>
    <xf numFmtId="0" fontId="0" fillId="0" borderId="21" xfId="0" applyFill="1" applyBorder="1" applyAlignment="1">
      <alignment/>
    </xf>
    <xf numFmtId="0" fontId="0" fillId="0" borderId="22" xfId="0" applyFill="1" applyBorder="1" applyAlignment="1">
      <alignment/>
    </xf>
    <xf numFmtId="0" fontId="0" fillId="0" borderId="23" xfId="0" applyFill="1" applyBorder="1" applyAlignment="1">
      <alignment/>
    </xf>
    <xf numFmtId="0" fontId="0" fillId="0" borderId="24" xfId="0" applyFill="1" applyBorder="1" applyAlignment="1">
      <alignment/>
    </xf>
    <xf numFmtId="0" fontId="0" fillId="0" borderId="13" xfId="0" applyFill="1" applyBorder="1" applyAlignment="1">
      <alignment/>
    </xf>
    <xf numFmtId="0" fontId="0" fillId="0" borderId="21" xfId="0" applyFill="1" applyBorder="1" applyAlignment="1">
      <alignment/>
    </xf>
    <xf numFmtId="0" fontId="70" fillId="0" borderId="12" xfId="0" applyFont="1" applyFill="1" applyBorder="1" applyAlignment="1">
      <alignment horizontal="center"/>
    </xf>
    <xf numFmtId="0" fontId="70" fillId="0" borderId="0" xfId="0" applyFont="1" applyFill="1" applyBorder="1" applyAlignment="1">
      <alignment/>
    </xf>
    <xf numFmtId="0" fontId="67" fillId="0" borderId="12" xfId="0" applyFont="1" applyFill="1" applyBorder="1" applyAlignment="1">
      <alignment horizontal="center"/>
    </xf>
    <xf numFmtId="0" fontId="67" fillId="0" borderId="0" xfId="0" applyFont="1" applyFill="1" applyBorder="1" applyAlignment="1">
      <alignment/>
    </xf>
    <xf numFmtId="0" fontId="0" fillId="0" borderId="22" xfId="0" applyFill="1" applyBorder="1" applyAlignment="1">
      <alignment horizontal="center"/>
    </xf>
    <xf numFmtId="0" fontId="0" fillId="0" borderId="25" xfId="0" applyFill="1" applyBorder="1" applyAlignment="1">
      <alignment/>
    </xf>
    <xf numFmtId="2" fontId="0" fillId="0" borderId="22" xfId="0" applyNumberFormat="1" applyFill="1" applyBorder="1" applyAlignment="1">
      <alignment horizontal="center"/>
    </xf>
    <xf numFmtId="2" fontId="0" fillId="0" borderId="23" xfId="0" applyNumberFormat="1" applyFill="1" applyBorder="1" applyAlignment="1">
      <alignment horizontal="center"/>
    </xf>
    <xf numFmtId="2" fontId="0" fillId="0" borderId="13" xfId="0" applyNumberFormat="1" applyFill="1" applyBorder="1" applyAlignment="1">
      <alignment horizontal="center"/>
    </xf>
    <xf numFmtId="2" fontId="0" fillId="0" borderId="21" xfId="0" applyNumberFormat="1" applyFill="1" applyBorder="1" applyAlignment="1">
      <alignment horizontal="center"/>
    </xf>
    <xf numFmtId="0" fontId="0" fillId="0" borderId="26" xfId="0" applyFill="1" applyBorder="1" applyAlignment="1">
      <alignment/>
    </xf>
    <xf numFmtId="0" fontId="0" fillId="0" borderId="0" xfId="0" applyFill="1" applyBorder="1" applyAlignment="1">
      <alignment horizontal="center"/>
    </xf>
    <xf numFmtId="0" fontId="0" fillId="0" borderId="0" xfId="0" applyFill="1" applyAlignment="1">
      <alignment/>
    </xf>
    <xf numFmtId="0" fontId="0" fillId="0" borderId="0" xfId="0" applyFill="1" applyAlignment="1">
      <alignment horizontal="left"/>
    </xf>
    <xf numFmtId="0" fontId="0" fillId="0" borderId="0" xfId="0" applyFill="1" applyAlignment="1">
      <alignment horizontal="center"/>
    </xf>
    <xf numFmtId="0" fontId="2" fillId="0" borderId="27" xfId="0" applyFont="1" applyFill="1" applyBorder="1" applyAlignment="1">
      <alignment horizontal="center" vertical="center" wrapText="1"/>
    </xf>
    <xf numFmtId="0" fontId="0" fillId="0" borderId="18" xfId="0" applyFont="1" applyFill="1" applyBorder="1" applyAlignment="1">
      <alignment wrapText="1"/>
    </xf>
    <xf numFmtId="0" fontId="0" fillId="0" borderId="18" xfId="0" applyFont="1" applyFill="1" applyBorder="1" applyAlignment="1">
      <alignment/>
    </xf>
    <xf numFmtId="4" fontId="0" fillId="0" borderId="12" xfId="0" applyNumberFormat="1" applyFill="1" applyBorder="1" applyAlignment="1">
      <alignment horizontal="right"/>
    </xf>
    <xf numFmtId="4" fontId="0" fillId="0" borderId="10" xfId="0" applyNumberFormat="1" applyFill="1" applyBorder="1" applyAlignment="1">
      <alignment horizontal="right"/>
    </xf>
    <xf numFmtId="4" fontId="0" fillId="0" borderId="28" xfId="0" applyNumberFormat="1" applyFill="1" applyBorder="1" applyAlignment="1">
      <alignment horizontal="right"/>
    </xf>
    <xf numFmtId="4" fontId="67" fillId="0" borderId="12" xfId="0" applyNumberFormat="1" applyFont="1" applyFill="1" applyBorder="1" applyAlignment="1">
      <alignment horizontal="right"/>
    </xf>
    <xf numFmtId="4" fontId="67" fillId="0" borderId="10" xfId="0" applyNumberFormat="1" applyFont="1" applyFill="1" applyBorder="1" applyAlignment="1">
      <alignment horizontal="right"/>
    </xf>
    <xf numFmtId="4" fontId="0" fillId="0" borderId="22" xfId="0" applyNumberFormat="1" applyFill="1" applyBorder="1" applyAlignment="1">
      <alignment horizontal="right"/>
    </xf>
    <xf numFmtId="4" fontId="0" fillId="0" borderId="23" xfId="0" applyNumberFormat="1" applyFill="1" applyBorder="1" applyAlignment="1">
      <alignment horizontal="right"/>
    </xf>
    <xf numFmtId="4" fontId="67" fillId="0" borderId="20" xfId="0" applyNumberFormat="1" applyFont="1" applyFill="1" applyBorder="1" applyAlignment="1">
      <alignment horizontal="right"/>
    </xf>
    <xf numFmtId="4" fontId="67" fillId="0" borderId="29" xfId="0" applyNumberFormat="1" applyFont="1" applyFill="1" applyBorder="1" applyAlignment="1">
      <alignment horizontal="right"/>
    </xf>
    <xf numFmtId="4" fontId="0" fillId="0" borderId="12" xfId="0" applyNumberFormat="1" applyFill="1" applyBorder="1" applyAlignment="1" applyProtection="1">
      <alignment horizontal="right"/>
      <protection locked="0"/>
    </xf>
    <xf numFmtId="4" fontId="0" fillId="0" borderId="10" xfId="0" applyNumberFormat="1" applyFill="1" applyBorder="1" applyAlignment="1" applyProtection="1">
      <alignment horizontal="right"/>
      <protection locked="0"/>
    </xf>
    <xf numFmtId="4" fontId="70" fillId="0" borderId="12" xfId="0" applyNumberFormat="1" applyFont="1" applyFill="1" applyBorder="1" applyAlignment="1" applyProtection="1">
      <alignment horizontal="right"/>
      <protection locked="0"/>
    </xf>
    <xf numFmtId="4" fontId="70" fillId="0" borderId="10" xfId="0" applyNumberFormat="1" applyFont="1" applyFill="1" applyBorder="1" applyAlignment="1" applyProtection="1">
      <alignment horizontal="right"/>
      <protection locked="0"/>
    </xf>
    <xf numFmtId="0" fontId="0" fillId="0" borderId="30" xfId="0" applyFill="1" applyBorder="1" applyAlignment="1">
      <alignment/>
    </xf>
    <xf numFmtId="0" fontId="11" fillId="0" borderId="31" xfId="0" applyFont="1" applyFill="1" applyBorder="1" applyAlignment="1" quotePrefix="1">
      <alignment horizontal="center"/>
    </xf>
    <xf numFmtId="0" fontId="10" fillId="0" borderId="32" xfId="0" applyFont="1" applyFill="1" applyBorder="1" applyAlignment="1">
      <alignment wrapText="1"/>
    </xf>
    <xf numFmtId="0" fontId="5" fillId="0" borderId="0" xfId="0" applyFont="1" applyFill="1" applyBorder="1" applyAlignment="1">
      <alignment/>
    </xf>
    <xf numFmtId="0" fontId="12" fillId="0" borderId="33" xfId="0" applyFont="1" applyFill="1" applyBorder="1" applyAlignment="1" quotePrefix="1">
      <alignment horizontal="center"/>
    </xf>
    <xf numFmtId="0" fontId="11" fillId="0" borderId="31" xfId="0" applyFont="1" applyFill="1" applyBorder="1" applyAlignment="1">
      <alignment horizontal="center"/>
    </xf>
    <xf numFmtId="0" fontId="12" fillId="0" borderId="34" xfId="0" applyFont="1" applyFill="1" applyBorder="1" applyAlignment="1" quotePrefix="1">
      <alignment horizontal="center"/>
    </xf>
    <xf numFmtId="0" fontId="0" fillId="0" borderId="0" xfId="0" applyFill="1" applyAlignment="1">
      <alignment/>
    </xf>
    <xf numFmtId="0" fontId="0" fillId="0" borderId="18" xfId="0" applyFill="1" applyBorder="1" applyAlignment="1">
      <alignment horizontal="left" wrapText="1"/>
    </xf>
    <xf numFmtId="0" fontId="5" fillId="0" borderId="0" xfId="0" applyFont="1" applyFill="1" applyBorder="1" applyAlignment="1">
      <alignment horizontal="left" wrapText="1"/>
    </xf>
    <xf numFmtId="0" fontId="2" fillId="0" borderId="18" xfId="0" applyFont="1" applyFill="1" applyBorder="1" applyAlignment="1">
      <alignment/>
    </xf>
    <xf numFmtId="0" fontId="5" fillId="0" borderId="35" xfId="0" applyFont="1" applyFill="1" applyBorder="1" applyAlignment="1">
      <alignment horizontal="left" wrapText="1"/>
    </xf>
    <xf numFmtId="0" fontId="10" fillId="0" borderId="0" xfId="0" applyFont="1" applyFill="1" applyBorder="1" applyAlignment="1">
      <alignment horizontal="right"/>
    </xf>
    <xf numFmtId="0" fontId="67" fillId="0" borderId="18" xfId="0" applyFont="1" applyFill="1" applyBorder="1" applyAlignment="1">
      <alignment/>
    </xf>
    <xf numFmtId="0" fontId="10" fillId="0" borderId="30" xfId="0" applyFont="1" applyFill="1" applyBorder="1" applyAlignment="1">
      <alignment horizontal="left" wrapText="1"/>
    </xf>
    <xf numFmtId="0" fontId="0" fillId="0" borderId="0" xfId="0" applyFill="1" applyAlignment="1">
      <alignment horizontal="center" vertical="top"/>
    </xf>
    <xf numFmtId="0" fontId="5" fillId="0" borderId="0" xfId="0" applyFont="1" applyFill="1" applyAlignment="1">
      <alignment/>
    </xf>
    <xf numFmtId="0" fontId="71" fillId="0" borderId="0" xfId="0" applyFont="1" applyFill="1" applyAlignment="1" quotePrefix="1">
      <alignment horizontal="center" vertical="center"/>
    </xf>
    <xf numFmtId="0" fontId="15" fillId="0" borderId="0" xfId="0" applyFont="1" applyFill="1" applyAlignment="1">
      <alignment vertical="center" wrapText="1"/>
    </xf>
    <xf numFmtId="0" fontId="72" fillId="0" borderId="0" xfId="0" applyFont="1" applyFill="1" applyAlignment="1">
      <alignment wrapText="1"/>
    </xf>
    <xf numFmtId="4" fontId="2" fillId="0" borderId="36" xfId="0" applyNumberFormat="1" applyFont="1" applyFill="1" applyBorder="1" applyAlignment="1">
      <alignment horizontal="right"/>
    </xf>
    <xf numFmtId="4" fontId="2" fillId="0" borderId="37" xfId="0" applyNumberFormat="1" applyFont="1" applyFill="1" applyBorder="1" applyAlignment="1">
      <alignment horizontal="right"/>
    </xf>
    <xf numFmtId="4" fontId="0" fillId="0" borderId="10" xfId="44" applyNumberFormat="1" applyFont="1" applyFill="1" applyBorder="1" applyAlignment="1">
      <alignment horizontal="right"/>
    </xf>
    <xf numFmtId="4" fontId="2" fillId="0" borderId="21" xfId="0" applyNumberFormat="1" applyFont="1" applyFill="1" applyBorder="1" applyAlignment="1">
      <alignment horizontal="right"/>
    </xf>
    <xf numFmtId="4" fontId="2" fillId="0" borderId="23" xfId="0" applyNumberFormat="1" applyFont="1" applyFill="1" applyBorder="1" applyAlignment="1">
      <alignment horizontal="right"/>
    </xf>
    <xf numFmtId="4" fontId="10" fillId="0" borderId="38" xfId="0" applyNumberFormat="1" applyFont="1" applyFill="1" applyBorder="1" applyAlignment="1">
      <alignment horizontal="right" wrapText="1"/>
    </xf>
    <xf numFmtId="0" fontId="5" fillId="0" borderId="14" xfId="0" applyFont="1" applyFill="1" applyBorder="1" applyAlignment="1">
      <alignment horizontal="right"/>
    </xf>
    <xf numFmtId="49" fontId="16" fillId="0" borderId="0" xfId="51" applyNumberFormat="1" applyFont="1" applyFill="1" applyAlignment="1">
      <alignment vertical="top"/>
      <protection/>
    </xf>
    <xf numFmtId="4" fontId="2" fillId="0" borderId="36" xfId="0" applyNumberFormat="1" applyFont="1" applyFill="1" applyBorder="1" applyAlignment="1" applyProtection="1">
      <alignment horizontal="right"/>
      <protection locked="0"/>
    </xf>
    <xf numFmtId="0" fontId="5" fillId="0" borderId="0" xfId="0" applyFont="1" applyFill="1" applyBorder="1" applyAlignment="1" applyProtection="1">
      <alignment horizontal="left" wrapText="1"/>
      <protection locked="0"/>
    </xf>
    <xf numFmtId="4" fontId="0" fillId="0" borderId="10" xfId="44" applyNumberFormat="1" applyFont="1" applyFill="1" applyBorder="1" applyAlignment="1" applyProtection="1">
      <alignment horizontal="right"/>
      <protection locked="0"/>
    </xf>
    <xf numFmtId="4" fontId="0" fillId="0" borderId="23" xfId="44" applyNumberFormat="1" applyFont="1" applyFill="1" applyBorder="1" applyAlignment="1" applyProtection="1">
      <alignment horizontal="right"/>
      <protection locked="0"/>
    </xf>
    <xf numFmtId="4" fontId="2" fillId="0" borderId="37" xfId="0" applyNumberFormat="1" applyFont="1" applyFill="1" applyBorder="1" applyAlignment="1" applyProtection="1">
      <alignment horizontal="right"/>
      <protection locked="0"/>
    </xf>
    <xf numFmtId="0" fontId="0" fillId="0" borderId="39" xfId="0" applyFill="1" applyBorder="1" applyAlignment="1">
      <alignment/>
    </xf>
    <xf numFmtId="0" fontId="5" fillId="0" borderId="39" xfId="0" applyFont="1" applyFill="1" applyBorder="1" applyAlignment="1">
      <alignment horizontal="right"/>
    </xf>
    <xf numFmtId="0" fontId="2" fillId="0" borderId="40" xfId="0" applyFont="1" applyFill="1" applyBorder="1" applyAlignment="1">
      <alignment horizontal="center" wrapText="1"/>
    </xf>
    <xf numFmtId="0" fontId="2" fillId="0" borderId="41" xfId="0" applyFont="1" applyFill="1" applyBorder="1" applyAlignment="1">
      <alignment horizontal="center" wrapText="1"/>
    </xf>
    <xf numFmtId="0" fontId="18" fillId="0" borderId="42" xfId="0" applyFont="1" applyFill="1" applyBorder="1" applyAlignment="1" quotePrefix="1">
      <alignment horizontal="center" vertical="center" wrapText="1"/>
    </xf>
    <xf numFmtId="0" fontId="18" fillId="0" borderId="14" xfId="0" applyFont="1" applyFill="1" applyBorder="1" applyAlignment="1" quotePrefix="1">
      <alignment horizontal="center" vertical="center" wrapText="1"/>
    </xf>
    <xf numFmtId="0" fontId="18" fillId="0" borderId="43" xfId="0" applyFont="1" applyFill="1" applyBorder="1" applyAlignment="1" quotePrefix="1">
      <alignment horizontal="center" vertical="center" wrapText="1"/>
    </xf>
    <xf numFmtId="0" fontId="18" fillId="0" borderId="34" xfId="0" applyFont="1" applyFill="1" applyBorder="1" applyAlignment="1" quotePrefix="1">
      <alignment horizontal="center" vertical="center" wrapText="1"/>
    </xf>
    <xf numFmtId="0" fontId="18" fillId="0" borderId="44" xfId="0" applyFont="1" applyFill="1" applyBorder="1" applyAlignment="1" quotePrefix="1">
      <alignment horizontal="center" vertical="center" wrapText="1"/>
    </xf>
    <xf numFmtId="0" fontId="18" fillId="0" borderId="20" xfId="0" applyFont="1" applyFill="1" applyBorder="1" applyAlignment="1" quotePrefix="1">
      <alignment horizontal="center" vertical="center" wrapText="1"/>
    </xf>
    <xf numFmtId="0" fontId="18" fillId="0" borderId="45" xfId="0" applyFont="1" applyFill="1" applyBorder="1" applyAlignment="1" quotePrefix="1">
      <alignment horizontal="center" vertical="center" wrapText="1"/>
    </xf>
    <xf numFmtId="0" fontId="19" fillId="0" borderId="31" xfId="0" applyFont="1" applyFill="1" applyBorder="1" applyAlignment="1" quotePrefix="1">
      <alignment horizontal="center"/>
    </xf>
    <xf numFmtId="0" fontId="5" fillId="0" borderId="31" xfId="0" applyFont="1" applyFill="1" applyBorder="1" applyAlignment="1" quotePrefix="1">
      <alignment horizontal="center"/>
    </xf>
    <xf numFmtId="0" fontId="10" fillId="0" borderId="46" xfId="0" applyFont="1" applyFill="1" applyBorder="1" applyAlignment="1">
      <alignment horizontal="center"/>
    </xf>
    <xf numFmtId="0" fontId="0" fillId="0" borderId="31" xfId="0" applyFont="1" applyFill="1" applyBorder="1" applyAlignment="1">
      <alignment/>
    </xf>
    <xf numFmtId="0" fontId="5" fillId="0" borderId="31" xfId="0" applyFont="1" applyFill="1" applyBorder="1" applyAlignment="1">
      <alignment horizontal="center"/>
    </xf>
    <xf numFmtId="0" fontId="10" fillId="0" borderId="40" xfId="0" applyFont="1" applyFill="1" applyBorder="1" applyAlignment="1">
      <alignment horizontal="center"/>
    </xf>
    <xf numFmtId="0" fontId="19" fillId="0" borderId="46" xfId="0" applyFont="1" applyFill="1" applyBorder="1" applyAlignment="1">
      <alignment horizontal="center" wrapText="1"/>
    </xf>
    <xf numFmtId="0" fontId="0" fillId="0" borderId="47" xfId="0" applyFont="1" applyFill="1" applyBorder="1" applyAlignment="1">
      <alignment/>
    </xf>
    <xf numFmtId="0" fontId="0" fillId="0" borderId="38" xfId="0" applyFont="1" applyFill="1" applyBorder="1" applyAlignment="1">
      <alignment horizontal="left" wrapText="1"/>
    </xf>
    <xf numFmtId="0" fontId="19" fillId="0" borderId="40" xfId="0" applyFont="1" applyFill="1" applyBorder="1" applyAlignment="1">
      <alignment horizontal="center" wrapText="1"/>
    </xf>
    <xf numFmtId="0" fontId="19" fillId="0" borderId="41" xfId="0" applyFont="1" applyFill="1" applyBorder="1" applyAlignment="1">
      <alignment horizontal="right" wrapText="1"/>
    </xf>
    <xf numFmtId="0" fontId="13" fillId="0" borderId="0" xfId="0" applyFont="1" applyFill="1" applyBorder="1" applyAlignment="1" quotePrefix="1">
      <alignment vertical="top"/>
    </xf>
    <xf numFmtId="4" fontId="72" fillId="0" borderId="47" xfId="0" applyNumberFormat="1" applyFont="1" applyFill="1" applyBorder="1" applyAlignment="1">
      <alignment horizontal="right"/>
    </xf>
    <xf numFmtId="4" fontId="72" fillId="0" borderId="48" xfId="0" applyNumberFormat="1" applyFont="1" applyFill="1" applyBorder="1" applyAlignment="1">
      <alignment horizontal="right"/>
    </xf>
    <xf numFmtId="4" fontId="72" fillId="0" borderId="49" xfId="0" applyNumberFormat="1" applyFont="1" applyFill="1" applyBorder="1" applyAlignment="1">
      <alignment horizontal="right"/>
    </xf>
    <xf numFmtId="4" fontId="72" fillId="0" borderId="50" xfId="0" applyNumberFormat="1" applyFont="1" applyFill="1" applyBorder="1" applyAlignment="1">
      <alignment horizontal="right"/>
    </xf>
    <xf numFmtId="4" fontId="72" fillId="0" borderId="31" xfId="0" applyNumberFormat="1" applyFont="1" applyFill="1" applyBorder="1" applyAlignment="1">
      <alignment horizontal="right"/>
    </xf>
    <xf numFmtId="4" fontId="72" fillId="0" borderId="12" xfId="0" applyNumberFormat="1" applyFont="1" applyFill="1" applyBorder="1" applyAlignment="1">
      <alignment horizontal="right"/>
    </xf>
    <xf numFmtId="4" fontId="72" fillId="0" borderId="51" xfId="0" applyNumberFormat="1" applyFont="1" applyFill="1" applyBorder="1" applyAlignment="1">
      <alignment horizontal="right"/>
    </xf>
    <xf numFmtId="4" fontId="6" fillId="0" borderId="46" xfId="0" applyNumberFormat="1" applyFont="1" applyFill="1" applyBorder="1" applyAlignment="1">
      <alignment horizontal="right"/>
    </xf>
    <xf numFmtId="4" fontId="6" fillId="0" borderId="52" xfId="0" applyNumberFormat="1" applyFont="1" applyFill="1" applyBorder="1" applyAlignment="1">
      <alignment horizontal="right"/>
    </xf>
    <xf numFmtId="4" fontId="6" fillId="0" borderId="53" xfId="0" applyNumberFormat="1" applyFont="1" applyFill="1" applyBorder="1" applyAlignment="1">
      <alignment horizontal="right"/>
    </xf>
    <xf numFmtId="4" fontId="72" fillId="0" borderId="28" xfId="0" applyNumberFormat="1" applyFont="1" applyFill="1" applyBorder="1" applyAlignment="1">
      <alignment horizontal="right"/>
    </xf>
    <xf numFmtId="4" fontId="22" fillId="0" borderId="40" xfId="0" applyNumberFormat="1" applyFont="1" applyFill="1" applyBorder="1" applyAlignment="1">
      <alignment horizontal="right" wrapText="1"/>
    </xf>
    <xf numFmtId="4" fontId="22" fillId="0" borderId="20" xfId="0" applyNumberFormat="1" applyFont="1" applyFill="1" applyBorder="1" applyAlignment="1">
      <alignment horizontal="right" wrapText="1"/>
    </xf>
    <xf numFmtId="4" fontId="22" fillId="0" borderId="41" xfId="0" applyNumberFormat="1" applyFont="1" applyFill="1" applyBorder="1" applyAlignment="1">
      <alignment horizontal="right" wrapText="1"/>
    </xf>
    <xf numFmtId="4" fontId="22" fillId="0" borderId="42" xfId="0" applyNumberFormat="1" applyFont="1" applyFill="1" applyBorder="1" applyAlignment="1">
      <alignment horizontal="right" wrapText="1"/>
    </xf>
    <xf numFmtId="0" fontId="19" fillId="0" borderId="39" xfId="0" applyFont="1" applyFill="1" applyBorder="1" applyAlignment="1">
      <alignment horizontal="center" wrapText="1"/>
    </xf>
    <xf numFmtId="0" fontId="19" fillId="0" borderId="39" xfId="0" applyFont="1" applyFill="1" applyBorder="1" applyAlignment="1">
      <alignment horizontal="right" wrapText="1"/>
    </xf>
    <xf numFmtId="4" fontId="22" fillId="0" borderId="39" xfId="0" applyNumberFormat="1" applyFont="1" applyFill="1" applyBorder="1" applyAlignment="1">
      <alignment horizontal="right" wrapText="1"/>
    </xf>
    <xf numFmtId="4" fontId="72" fillId="0" borderId="31" xfId="0" applyNumberFormat="1" applyFont="1" applyFill="1" applyBorder="1" applyAlignment="1" applyProtection="1">
      <alignment horizontal="right"/>
      <protection locked="0"/>
    </xf>
    <xf numFmtId="4" fontId="72" fillId="0" borderId="12" xfId="0" applyNumberFormat="1" applyFont="1" applyFill="1" applyBorder="1" applyAlignment="1" applyProtection="1">
      <alignment horizontal="right"/>
      <protection locked="0"/>
    </xf>
    <xf numFmtId="0" fontId="6" fillId="0" borderId="33"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55" xfId="0" applyFont="1" applyFill="1" applyBorder="1" applyAlignment="1">
      <alignment horizontal="center" vertical="center" wrapText="1"/>
    </xf>
    <xf numFmtId="2" fontId="23" fillId="0" borderId="12" xfId="0" applyNumberFormat="1" applyFont="1" applyFill="1" applyBorder="1" applyAlignment="1">
      <alignment horizontal="left"/>
    </xf>
    <xf numFmtId="2" fontId="14" fillId="0" borderId="12" xfId="0" applyNumberFormat="1" applyFont="1" applyFill="1" applyBorder="1" applyAlignment="1">
      <alignment horizontal="left"/>
    </xf>
    <xf numFmtId="0" fontId="15" fillId="0" borderId="12" xfId="0" applyFont="1" applyFill="1" applyBorder="1" applyAlignment="1">
      <alignment horizontal="left" wrapText="1"/>
    </xf>
    <xf numFmtId="0" fontId="22" fillId="0" borderId="56" xfId="0" applyFont="1" applyFill="1" applyBorder="1" applyAlignment="1">
      <alignment horizontal="left"/>
    </xf>
    <xf numFmtId="0" fontId="22" fillId="0" borderId="28" xfId="0" applyFont="1" applyFill="1" applyBorder="1" applyAlignment="1">
      <alignment horizontal="left" wrapText="1"/>
    </xf>
    <xf numFmtId="0" fontId="15" fillId="0" borderId="28" xfId="0" applyFont="1" applyFill="1" applyBorder="1" applyAlignment="1">
      <alignment horizontal="left" wrapText="1"/>
    </xf>
    <xf numFmtId="0" fontId="22" fillId="0" borderId="56" xfId="0" applyFont="1" applyFill="1" applyBorder="1" applyAlignment="1">
      <alignment horizontal="left" wrapText="1"/>
    </xf>
    <xf numFmtId="0" fontId="72" fillId="0" borderId="28" xfId="0" applyFont="1" applyFill="1" applyBorder="1" applyAlignment="1">
      <alignment horizontal="left" wrapText="1"/>
    </xf>
    <xf numFmtId="0" fontId="15" fillId="0" borderId="12" xfId="0" applyFont="1" applyFill="1" applyBorder="1" applyAlignment="1">
      <alignment horizontal="left"/>
    </xf>
    <xf numFmtId="0" fontId="22" fillId="0" borderId="28" xfId="0" applyFont="1" applyFill="1" applyBorder="1" applyAlignment="1">
      <alignment horizontal="left"/>
    </xf>
    <xf numFmtId="0" fontId="72" fillId="0" borderId="12" xfId="0" applyFont="1" applyFill="1" applyBorder="1" applyAlignment="1">
      <alignment horizontal="left"/>
    </xf>
    <xf numFmtId="0" fontId="17" fillId="0" borderId="0" xfId="0" applyFont="1" applyFill="1" applyBorder="1" applyAlignment="1">
      <alignment horizontal="right"/>
    </xf>
    <xf numFmtId="0" fontId="70" fillId="0" borderId="14" xfId="0" applyFont="1" applyFill="1" applyBorder="1" applyAlignment="1">
      <alignment/>
    </xf>
    <xf numFmtId="1" fontId="0" fillId="0" borderId="0" xfId="0" applyNumberFormat="1" applyFont="1" applyBorder="1" applyAlignment="1">
      <alignment horizontal="center"/>
    </xf>
    <xf numFmtId="0" fontId="0" fillId="0" borderId="0" xfId="0" applyFont="1" applyBorder="1" applyAlignment="1">
      <alignment/>
    </xf>
    <xf numFmtId="0" fontId="0" fillId="0" borderId="0" xfId="0" applyBorder="1" applyAlignment="1">
      <alignment/>
    </xf>
    <xf numFmtId="10" fontId="0" fillId="0" borderId="0" xfId="0" applyNumberFormat="1" applyFont="1" applyBorder="1" applyAlignment="1">
      <alignment/>
    </xf>
    <xf numFmtId="0" fontId="73" fillId="0" borderId="31" xfId="0" applyFont="1" applyBorder="1" applyAlignment="1">
      <alignment/>
    </xf>
    <xf numFmtId="0" fontId="73" fillId="0" borderId="39" xfId="0" applyFont="1" applyBorder="1" applyAlignment="1">
      <alignment/>
    </xf>
    <xf numFmtId="0" fontId="28" fillId="0" borderId="35" xfId="0" applyFont="1" applyFill="1" applyBorder="1" applyAlignment="1">
      <alignment horizontal="right"/>
    </xf>
    <xf numFmtId="0" fontId="73" fillId="0" borderId="40" xfId="0" applyFont="1" applyBorder="1" applyAlignment="1">
      <alignment/>
    </xf>
    <xf numFmtId="0" fontId="73" fillId="0" borderId="14" xfId="0" applyFont="1" applyBorder="1" applyAlignment="1">
      <alignment/>
    </xf>
    <xf numFmtId="0" fontId="73" fillId="0" borderId="31" xfId="0" applyFont="1" applyFill="1" applyBorder="1" applyAlignment="1">
      <alignment/>
    </xf>
    <xf numFmtId="0" fontId="73" fillId="0" borderId="39" xfId="0" applyFont="1" applyFill="1" applyBorder="1" applyAlignment="1">
      <alignment/>
    </xf>
    <xf numFmtId="0" fontId="73" fillId="0" borderId="40" xfId="0" applyFont="1" applyFill="1" applyBorder="1" applyAlignment="1">
      <alignment/>
    </xf>
    <xf numFmtId="0" fontId="73" fillId="0" borderId="14" xfId="0" applyFont="1" applyFill="1" applyBorder="1" applyAlignment="1">
      <alignment/>
    </xf>
    <xf numFmtId="4" fontId="74" fillId="0" borderId="12" xfId="0" applyNumberFormat="1" applyFont="1" applyBorder="1" applyAlignment="1">
      <alignment horizontal="right"/>
    </xf>
    <xf numFmtId="4" fontId="72" fillId="0" borderId="48" xfId="0" applyNumberFormat="1" applyFont="1" applyBorder="1" applyAlignment="1">
      <alignment horizontal="right"/>
    </xf>
    <xf numFmtId="4" fontId="72" fillId="0" borderId="49" xfId="0" applyNumberFormat="1" applyFont="1" applyBorder="1" applyAlignment="1">
      <alignment horizontal="right"/>
    </xf>
    <xf numFmtId="10" fontId="72" fillId="0" borderId="38" xfId="0" applyNumberFormat="1" applyFont="1" applyBorder="1" applyAlignment="1">
      <alignment/>
    </xf>
    <xf numFmtId="4" fontId="74" fillId="0" borderId="28" xfId="0" applyNumberFormat="1" applyFont="1" applyBorder="1" applyAlignment="1">
      <alignment horizontal="right"/>
    </xf>
    <xf numFmtId="4" fontId="72" fillId="0" borderId="20" xfId="0" applyNumberFormat="1" applyFont="1" applyBorder="1" applyAlignment="1">
      <alignment horizontal="right"/>
    </xf>
    <xf numFmtId="4" fontId="72" fillId="0" borderId="41" xfId="0" applyNumberFormat="1" applyFont="1" applyBorder="1" applyAlignment="1">
      <alignment horizontal="right"/>
    </xf>
    <xf numFmtId="10" fontId="72" fillId="0" borderId="29" xfId="0" applyNumberFormat="1" applyFont="1" applyBorder="1" applyAlignment="1">
      <alignment/>
    </xf>
    <xf numFmtId="10" fontId="72" fillId="0" borderId="38" xfId="0" applyNumberFormat="1" applyFont="1" applyFill="1" applyBorder="1" applyAlignment="1">
      <alignment/>
    </xf>
    <xf numFmtId="4" fontId="74" fillId="0" borderId="12" xfId="0" applyNumberFormat="1" applyFont="1" applyFill="1" applyBorder="1" applyAlignment="1">
      <alignment horizontal="right"/>
    </xf>
    <xf numFmtId="4" fontId="72" fillId="0" borderId="20" xfId="0" applyNumberFormat="1" applyFont="1" applyFill="1" applyBorder="1" applyAlignment="1">
      <alignment horizontal="right"/>
    </xf>
    <xf numFmtId="4" fontId="72" fillId="0" borderId="41" xfId="0" applyNumberFormat="1" applyFont="1" applyFill="1" applyBorder="1" applyAlignment="1">
      <alignment horizontal="right"/>
    </xf>
    <xf numFmtId="10" fontId="72" fillId="0" borderId="29" xfId="0" applyNumberFormat="1" applyFont="1" applyFill="1" applyBorder="1" applyAlignment="1">
      <alignment/>
    </xf>
    <xf numFmtId="0" fontId="0" fillId="0" borderId="0" xfId="0" applyAlignment="1" quotePrefix="1">
      <alignment/>
    </xf>
    <xf numFmtId="0" fontId="72" fillId="0" borderId="0" xfId="0" applyFont="1" applyAlignment="1" quotePrefix="1">
      <alignment horizontal="left"/>
    </xf>
    <xf numFmtId="0" fontId="0" fillId="0" borderId="0" xfId="0" applyFont="1" applyAlignment="1">
      <alignment/>
    </xf>
    <xf numFmtId="4" fontId="24" fillId="0" borderId="12" xfId="0" applyNumberFormat="1" applyFont="1" applyBorder="1" applyAlignment="1">
      <alignment horizontal="right"/>
    </xf>
    <xf numFmtId="0" fontId="15" fillId="0" borderId="28" xfId="0" applyFont="1" applyBorder="1" applyAlignment="1">
      <alignment/>
    </xf>
    <xf numFmtId="0" fontId="21" fillId="0" borderId="0" xfId="0" applyFont="1" applyBorder="1" applyAlignment="1">
      <alignment/>
    </xf>
    <xf numFmtId="4" fontId="22" fillId="0" borderId="12" xfId="0" applyNumberFormat="1" applyFont="1" applyBorder="1" applyAlignment="1">
      <alignment horizontal="right"/>
    </xf>
    <xf numFmtId="4" fontId="24" fillId="0" borderId="22" xfId="0" applyNumberFormat="1" applyFont="1" applyBorder="1" applyAlignment="1">
      <alignment horizontal="right"/>
    </xf>
    <xf numFmtId="0" fontId="15" fillId="0" borderId="28" xfId="0" applyFont="1" applyBorder="1" applyAlignment="1">
      <alignment/>
    </xf>
    <xf numFmtId="0" fontId="0" fillId="0" borderId="26" xfId="0" applyFont="1" applyBorder="1" applyAlignment="1">
      <alignment/>
    </xf>
    <xf numFmtId="0" fontId="0" fillId="0" borderId="25" xfId="0" applyFont="1" applyBorder="1" applyAlignment="1">
      <alignment/>
    </xf>
    <xf numFmtId="0" fontId="72" fillId="0" borderId="28" xfId="0" applyFont="1" applyBorder="1" applyAlignment="1">
      <alignment/>
    </xf>
    <xf numFmtId="0" fontId="72" fillId="0" borderId="0" xfId="0" applyFont="1" applyBorder="1" applyAlignment="1">
      <alignment/>
    </xf>
    <xf numFmtId="0" fontId="72" fillId="0" borderId="35" xfId="0" applyFont="1" applyBorder="1" applyAlignment="1">
      <alignment/>
    </xf>
    <xf numFmtId="4" fontId="72" fillId="0" borderId="13" xfId="0" applyNumberFormat="1" applyFont="1" applyBorder="1" applyAlignment="1">
      <alignment horizontal="right"/>
    </xf>
    <xf numFmtId="4" fontId="72" fillId="0" borderId="0" xfId="0" applyNumberFormat="1" applyFont="1" applyBorder="1" applyAlignment="1">
      <alignment/>
    </xf>
    <xf numFmtId="0" fontId="72" fillId="0" borderId="28" xfId="0" applyFont="1" applyBorder="1" applyAlignment="1">
      <alignment horizontal="left"/>
    </xf>
    <xf numFmtId="0" fontId="72" fillId="0" borderId="0" xfId="0" applyFont="1" applyBorder="1" applyAlignment="1">
      <alignment horizontal="left"/>
    </xf>
    <xf numFmtId="166" fontId="72" fillId="0" borderId="0" xfId="0" applyNumberFormat="1" applyFont="1" applyBorder="1" applyAlignment="1">
      <alignment/>
    </xf>
    <xf numFmtId="0" fontId="72" fillId="0" borderId="28" xfId="0" applyFont="1" applyBorder="1" applyAlignment="1">
      <alignment vertical="top" wrapText="1"/>
    </xf>
    <xf numFmtId="0" fontId="72" fillId="0" borderId="0" xfId="0" applyFont="1" applyBorder="1" applyAlignment="1">
      <alignment vertical="top" wrapText="1"/>
    </xf>
    <xf numFmtId="0" fontId="72" fillId="0" borderId="28" xfId="0" applyFont="1" applyBorder="1" applyAlignment="1">
      <alignment horizontal="left" vertical="top" wrapText="1"/>
    </xf>
    <xf numFmtId="0" fontId="72" fillId="0" borderId="0" xfId="0" applyFont="1" applyBorder="1" applyAlignment="1">
      <alignment horizontal="left" vertical="top" wrapText="1"/>
    </xf>
    <xf numFmtId="4" fontId="72" fillId="0" borderId="22" xfId="0" applyNumberFormat="1" applyFont="1" applyBorder="1" applyAlignment="1">
      <alignment horizontal="right"/>
    </xf>
    <xf numFmtId="0" fontId="72" fillId="0" borderId="26" xfId="0" applyFont="1" applyBorder="1" applyAlignment="1">
      <alignment/>
    </xf>
    <xf numFmtId="0" fontId="72" fillId="0" borderId="25" xfId="0" applyFont="1" applyBorder="1" applyAlignment="1">
      <alignment/>
    </xf>
    <xf numFmtId="4" fontId="24" fillId="0" borderId="12" xfId="0" applyNumberFormat="1" applyFont="1" applyBorder="1" applyAlignment="1" applyProtection="1">
      <alignment horizontal="right"/>
      <protection locked="0"/>
    </xf>
    <xf numFmtId="4" fontId="22" fillId="0" borderId="12" xfId="0" applyNumberFormat="1" applyFont="1" applyBorder="1" applyAlignment="1" applyProtection="1">
      <alignment horizontal="right"/>
      <protection locked="0"/>
    </xf>
    <xf numFmtId="0" fontId="75" fillId="0" borderId="0" xfId="0" applyFont="1" applyAlignment="1" quotePrefix="1">
      <alignment/>
    </xf>
    <xf numFmtId="0" fontId="75" fillId="0" borderId="0" xfId="0" applyFont="1" applyAlignment="1">
      <alignment/>
    </xf>
    <xf numFmtId="49" fontId="27" fillId="0" borderId="0" xfId="51" applyNumberFormat="1" applyFont="1" applyFill="1" applyAlignment="1">
      <alignment vertical="top"/>
      <protection/>
    </xf>
    <xf numFmtId="49" fontId="27" fillId="0" borderId="0" xfId="51" applyNumberFormat="1" applyFont="1" applyFill="1" applyAlignment="1">
      <alignment/>
      <protection/>
    </xf>
    <xf numFmtId="10" fontId="21" fillId="0" borderId="10" xfId="0" applyNumberFormat="1" applyFont="1" applyFill="1" applyBorder="1" applyAlignment="1" applyProtection="1">
      <alignment horizontal="center" wrapText="1"/>
      <protection locked="0"/>
    </xf>
    <xf numFmtId="4" fontId="74" fillId="0" borderId="28" xfId="0" applyNumberFormat="1" applyFont="1" applyFill="1" applyBorder="1" applyAlignment="1">
      <alignment horizontal="right"/>
    </xf>
    <xf numFmtId="4" fontId="76" fillId="0" borderId="0" xfId="0" applyNumberFormat="1" applyFont="1" applyAlignment="1" applyProtection="1">
      <alignment horizontal="left"/>
      <protection/>
    </xf>
    <xf numFmtId="0" fontId="0" fillId="0" borderId="0" xfId="0" applyAlignment="1" applyProtection="1">
      <alignment/>
      <protection/>
    </xf>
    <xf numFmtId="4" fontId="74" fillId="0" borderId="54" xfId="0" applyNumberFormat="1" applyFont="1" applyBorder="1" applyAlignment="1" applyProtection="1">
      <alignment horizontal="right" vertical="center"/>
      <protection locked="0"/>
    </xf>
    <xf numFmtId="0" fontId="76" fillId="0" borderId="0" xfId="0" applyFont="1" applyAlignment="1" applyProtection="1">
      <alignment/>
      <protection/>
    </xf>
    <xf numFmtId="0" fontId="75" fillId="0" borderId="0" xfId="0" applyFont="1" applyAlignment="1" applyProtection="1">
      <alignment/>
      <protection/>
    </xf>
    <xf numFmtId="4" fontId="76" fillId="0" borderId="0" xfId="0" applyNumberFormat="1" applyFont="1" applyBorder="1" applyAlignment="1" applyProtection="1">
      <alignment horizontal="left"/>
      <protection/>
    </xf>
    <xf numFmtId="0" fontId="0" fillId="0" borderId="0" xfId="0" applyBorder="1" applyAlignment="1" applyProtection="1">
      <alignment/>
      <protection/>
    </xf>
    <xf numFmtId="4" fontId="74" fillId="0" borderId="0" xfId="0" applyNumberFormat="1" applyFont="1" applyBorder="1" applyAlignment="1" applyProtection="1">
      <alignment horizontal="right"/>
      <protection/>
    </xf>
    <xf numFmtId="0" fontId="28" fillId="0" borderId="18" xfId="0" applyFont="1" applyFill="1" applyBorder="1" applyAlignment="1" applyProtection="1">
      <alignment horizontal="left"/>
      <protection/>
    </xf>
    <xf numFmtId="0" fontId="0" fillId="0" borderId="0" xfId="0" applyFill="1" applyBorder="1" applyAlignment="1" applyProtection="1">
      <alignment horizontal="left"/>
      <protection/>
    </xf>
    <xf numFmtId="0" fontId="0" fillId="0" borderId="0" xfId="0" applyFill="1" applyBorder="1" applyAlignment="1" applyProtection="1">
      <alignment horizontal="center"/>
      <protection/>
    </xf>
    <xf numFmtId="0" fontId="0" fillId="0" borderId="0" xfId="0" applyFill="1" applyBorder="1" applyAlignment="1" applyProtection="1">
      <alignment/>
      <protection/>
    </xf>
    <xf numFmtId="0" fontId="67" fillId="0" borderId="25" xfId="0" applyFont="1" applyFill="1" applyBorder="1" applyAlignment="1" applyProtection="1">
      <alignment/>
      <protection/>
    </xf>
    <xf numFmtId="0" fontId="0" fillId="0" borderId="25" xfId="0" applyFill="1" applyBorder="1" applyAlignment="1" applyProtection="1">
      <alignment horizontal="center"/>
      <protection/>
    </xf>
    <xf numFmtId="0" fontId="0" fillId="0" borderId="25" xfId="0" applyFill="1" applyBorder="1" applyAlignment="1" applyProtection="1">
      <alignment/>
      <protection/>
    </xf>
    <xf numFmtId="4" fontId="0" fillId="0" borderId="25" xfId="0" applyNumberFormat="1" applyFill="1" applyBorder="1" applyAlignment="1" applyProtection="1">
      <alignment horizontal="right"/>
      <protection/>
    </xf>
    <xf numFmtId="0" fontId="0" fillId="0" borderId="54" xfId="0" applyFill="1" applyBorder="1" applyAlignment="1" applyProtection="1">
      <alignment/>
      <protection/>
    </xf>
    <xf numFmtId="0" fontId="0" fillId="0" borderId="54" xfId="0" applyFill="1" applyBorder="1" applyAlignment="1" applyProtection="1">
      <alignment horizontal="center"/>
      <protection/>
    </xf>
    <xf numFmtId="4" fontId="0" fillId="0" borderId="54" xfId="0" applyNumberFormat="1" applyFill="1" applyBorder="1" applyAlignment="1" applyProtection="1">
      <alignment horizontal="right"/>
      <protection/>
    </xf>
    <xf numFmtId="0" fontId="76" fillId="0" borderId="0" xfId="0" applyFont="1" applyAlignment="1" quotePrefix="1">
      <alignment/>
    </xf>
    <xf numFmtId="0" fontId="0" fillId="0" borderId="54" xfId="0" applyFill="1" applyBorder="1" applyAlignment="1" applyProtection="1">
      <alignment wrapText="1"/>
      <protection/>
    </xf>
    <xf numFmtId="0" fontId="67" fillId="0" borderId="54" xfId="0" applyFont="1" applyFill="1" applyBorder="1" applyAlignment="1" applyProtection="1">
      <alignment wrapText="1"/>
      <protection/>
    </xf>
    <xf numFmtId="4" fontId="67" fillId="0" borderId="54" xfId="0" applyNumberFormat="1" applyFont="1" applyFill="1" applyBorder="1" applyAlignment="1" applyProtection="1">
      <alignment horizontal="right"/>
      <protection/>
    </xf>
    <xf numFmtId="4" fontId="0" fillId="0" borderId="12" xfId="0" applyNumberFormat="1" applyFill="1" applyBorder="1" applyAlignment="1" applyProtection="1">
      <alignment horizontal="right"/>
      <protection/>
    </xf>
    <xf numFmtId="4" fontId="0" fillId="0" borderId="10" xfId="0" applyNumberFormat="1" applyFill="1" applyBorder="1" applyAlignment="1" applyProtection="1">
      <alignment horizontal="right"/>
      <protection/>
    </xf>
    <xf numFmtId="10" fontId="15" fillId="0" borderId="10" xfId="0" applyNumberFormat="1" applyFont="1" applyFill="1" applyBorder="1" applyAlignment="1">
      <alignment horizontal="center" vertical="center" wrapText="1"/>
    </xf>
    <xf numFmtId="4" fontId="21" fillId="0" borderId="20" xfId="0" applyNumberFormat="1" applyFont="1" applyFill="1" applyBorder="1" applyAlignment="1">
      <alignment horizontal="right" vertical="center" wrapText="1"/>
    </xf>
    <xf numFmtId="4" fontId="21" fillId="0" borderId="41" xfId="0" applyNumberFormat="1" applyFont="1" applyFill="1" applyBorder="1" applyAlignment="1">
      <alignment horizontal="right" vertical="center" wrapText="1"/>
    </xf>
    <xf numFmtId="0" fontId="29" fillId="0" borderId="41" xfId="0" applyFont="1" applyFill="1" applyBorder="1" applyAlignment="1">
      <alignment vertical="center" wrapText="1"/>
    </xf>
    <xf numFmtId="0" fontId="29" fillId="0" borderId="40" xfId="0" applyFont="1" applyFill="1" applyBorder="1" applyAlignment="1" quotePrefix="1">
      <alignment horizontal="center" vertical="center" wrapText="1"/>
    </xf>
    <xf numFmtId="4" fontId="15" fillId="0" borderId="12" xfId="0" applyNumberFormat="1" applyFont="1" applyFill="1" applyBorder="1" applyAlignment="1">
      <alignment horizontal="right" vertical="center" wrapText="1"/>
    </xf>
    <xf numFmtId="4" fontId="15" fillId="0" borderId="0" xfId="0" applyNumberFormat="1" applyFont="1" applyFill="1" applyBorder="1" applyAlignment="1">
      <alignment horizontal="right" vertical="center" wrapText="1"/>
    </xf>
    <xf numFmtId="0" fontId="29" fillId="0" borderId="12" xfId="0" applyFont="1" applyFill="1" applyBorder="1" applyAlignment="1">
      <alignment horizontal="left" vertical="center"/>
    </xf>
    <xf numFmtId="0" fontId="29" fillId="0" borderId="18" xfId="0" applyFont="1" applyFill="1" applyBorder="1" applyAlignment="1" quotePrefix="1">
      <alignment horizontal="center" vertical="center"/>
    </xf>
    <xf numFmtId="4" fontId="15" fillId="0" borderId="12" xfId="0" applyNumberFormat="1" applyFont="1" applyFill="1" applyBorder="1" applyAlignment="1" applyProtection="1">
      <alignment horizontal="right" vertical="center" wrapText="1"/>
      <protection locked="0"/>
    </xf>
    <xf numFmtId="4" fontId="15" fillId="0" borderId="28" xfId="0" applyNumberFormat="1" applyFont="1" applyFill="1" applyBorder="1" applyAlignment="1" applyProtection="1">
      <alignment horizontal="right" vertical="center" wrapText="1"/>
      <protection locked="0"/>
    </xf>
    <xf numFmtId="0" fontId="29" fillId="0" borderId="0" xfId="0" applyFont="1" applyFill="1" applyBorder="1" applyAlignment="1">
      <alignment vertical="center" wrapText="1"/>
    </xf>
    <xf numFmtId="0" fontId="29" fillId="0" borderId="31" xfId="0" applyFont="1" applyFill="1" applyBorder="1" applyAlignment="1" quotePrefix="1">
      <alignment horizontal="center" vertical="center" wrapText="1"/>
    </xf>
    <xf numFmtId="0" fontId="29" fillId="0" borderId="28" xfId="0" applyFont="1" applyFill="1" applyBorder="1" applyAlignment="1">
      <alignment horizontal="left" vertical="center"/>
    </xf>
    <xf numFmtId="4" fontId="15" fillId="0" borderId="48" xfId="0" applyNumberFormat="1" applyFont="1" applyFill="1" applyBorder="1" applyAlignment="1">
      <alignment horizontal="right" vertical="center" wrapText="1"/>
    </xf>
    <xf numFmtId="0" fontId="28" fillId="0" borderId="0" xfId="0" applyFont="1" applyFill="1" applyBorder="1" applyAlignment="1">
      <alignment vertical="center" wrapText="1"/>
    </xf>
    <xf numFmtId="0" fontId="29" fillId="0" borderId="20" xfId="0" applyFont="1" applyFill="1" applyBorder="1" applyAlignment="1">
      <alignment vertical="center" wrapText="1"/>
    </xf>
    <xf numFmtId="4" fontId="72" fillId="0" borderId="12" xfId="0" applyNumberFormat="1" applyFont="1" applyBorder="1" applyAlignment="1">
      <alignment horizontal="right" vertical="center"/>
    </xf>
    <xf numFmtId="4" fontId="72" fillId="0" borderId="0" xfId="0" applyNumberFormat="1" applyFont="1" applyBorder="1" applyAlignment="1">
      <alignment horizontal="right" vertical="center"/>
    </xf>
    <xf numFmtId="0" fontId="73" fillId="0" borderId="12" xfId="0" applyFont="1" applyBorder="1" applyAlignment="1">
      <alignment vertical="center"/>
    </xf>
    <xf numFmtId="0" fontId="73" fillId="0" borderId="31" xfId="0" applyFont="1" applyBorder="1" applyAlignment="1">
      <alignment vertical="center"/>
    </xf>
    <xf numFmtId="4" fontId="15" fillId="0" borderId="0" xfId="0" applyNumberFormat="1" applyFont="1" applyFill="1" applyBorder="1" applyAlignment="1" applyProtection="1">
      <alignment horizontal="right" vertical="center" wrapText="1"/>
      <protection locked="0"/>
    </xf>
    <xf numFmtId="0" fontId="29" fillId="0" borderId="31" xfId="0" applyFont="1" applyFill="1" applyBorder="1" applyAlignment="1" quotePrefix="1">
      <alignment horizontal="center" vertical="center"/>
    </xf>
    <xf numFmtId="0" fontId="16" fillId="0" borderId="12" xfId="0" applyFont="1" applyFill="1" applyBorder="1" applyAlignment="1">
      <alignment horizontal="left" vertical="center"/>
    </xf>
    <xf numFmtId="0" fontId="30" fillId="0" borderId="18" xfId="0" applyFont="1" applyFill="1" applyBorder="1" applyAlignment="1" quotePrefix="1">
      <alignment horizontal="center" vertical="center"/>
    </xf>
    <xf numFmtId="0" fontId="30" fillId="0" borderId="12" xfId="0" applyFont="1" applyFill="1" applyBorder="1" applyAlignment="1">
      <alignment horizontal="left" vertical="center"/>
    </xf>
    <xf numFmtId="0" fontId="29" fillId="0" borderId="18" xfId="0" applyFont="1" applyFill="1" applyBorder="1" applyAlignment="1">
      <alignment horizontal="center" vertical="center"/>
    </xf>
    <xf numFmtId="0" fontId="29" fillId="0" borderId="12" xfId="0" applyFont="1" applyFill="1" applyBorder="1" applyAlignment="1">
      <alignment horizontal="right" vertical="center"/>
    </xf>
    <xf numFmtId="4" fontId="72" fillId="0" borderId="10" xfId="0" applyNumberFormat="1" applyFont="1" applyBorder="1" applyAlignment="1" applyProtection="1" quotePrefix="1">
      <alignment horizontal="center" vertical="center"/>
      <protection/>
    </xf>
    <xf numFmtId="4" fontId="72" fillId="0" borderId="12" xfId="0" applyNumberFormat="1" applyFont="1" applyBorder="1" applyAlignment="1" applyProtection="1" quotePrefix="1">
      <alignment horizontal="center" vertical="center"/>
      <protection/>
    </xf>
    <xf numFmtId="0" fontId="30" fillId="0" borderId="12" xfId="0" applyFont="1" applyFill="1" applyBorder="1" applyAlignment="1">
      <alignment horizontal="right" vertical="center"/>
    </xf>
    <xf numFmtId="0" fontId="16" fillId="0" borderId="12" xfId="0" applyFont="1" applyFill="1" applyBorder="1" applyAlignment="1">
      <alignment horizontal="right" vertical="center"/>
    </xf>
    <xf numFmtId="0" fontId="30" fillId="0" borderId="12" xfId="0" applyFont="1" applyFill="1" applyBorder="1" applyAlignment="1">
      <alignment vertical="center"/>
    </xf>
    <xf numFmtId="0" fontId="29" fillId="0" borderId="18" xfId="0" applyFont="1" applyFill="1" applyBorder="1" applyAlignment="1" quotePrefix="1">
      <alignment vertical="center"/>
    </xf>
    <xf numFmtId="0" fontId="28" fillId="0" borderId="18" xfId="0" applyFont="1" applyFill="1" applyBorder="1" applyAlignment="1">
      <alignment vertical="center"/>
    </xf>
    <xf numFmtId="0" fontId="73" fillId="0" borderId="18" xfId="0" applyFont="1" applyBorder="1" applyAlignment="1">
      <alignment vertical="center"/>
    </xf>
    <xf numFmtId="4" fontId="21" fillId="0" borderId="14" xfId="0" applyNumberFormat="1" applyFont="1" applyFill="1" applyBorder="1" applyAlignment="1">
      <alignment horizontal="right" vertical="center" wrapText="1"/>
    </xf>
    <xf numFmtId="0" fontId="29" fillId="0" borderId="12" xfId="0" applyFont="1" applyFill="1" applyBorder="1" applyAlignment="1">
      <alignment horizontal="left" vertical="center" wrapText="1"/>
    </xf>
    <xf numFmtId="4" fontId="15" fillId="0" borderId="0" xfId="0" applyNumberFormat="1" applyFont="1" applyFill="1" applyBorder="1" applyAlignment="1">
      <alignment horizontal="right" vertical="center"/>
    </xf>
    <xf numFmtId="0" fontId="29" fillId="0" borderId="12" xfId="0" applyFont="1" applyFill="1" applyBorder="1" applyAlignment="1">
      <alignment horizontal="center" vertical="center"/>
    </xf>
    <xf numFmtId="4" fontId="72" fillId="0" borderId="0" xfId="0" applyNumberFormat="1" applyFont="1" applyBorder="1" applyAlignment="1" applyProtection="1">
      <alignment horizontal="right" vertical="center"/>
      <protection locked="0"/>
    </xf>
    <xf numFmtId="10" fontId="15" fillId="0" borderId="10" xfId="0" applyNumberFormat="1" applyFont="1" applyFill="1" applyBorder="1" applyAlignment="1" applyProtection="1" quotePrefix="1">
      <alignment horizontal="center" vertical="center" wrapText="1"/>
      <protection/>
    </xf>
    <xf numFmtId="4" fontId="15" fillId="0" borderId="12" xfId="0" applyNumberFormat="1" applyFont="1" applyFill="1" applyBorder="1" applyAlignment="1" applyProtection="1" quotePrefix="1">
      <alignment horizontal="center" vertical="center" wrapText="1"/>
      <protection/>
    </xf>
    <xf numFmtId="0" fontId="31" fillId="0" borderId="12" xfId="0" applyFont="1" applyFill="1" applyBorder="1" applyAlignment="1">
      <alignment horizontal="left" vertical="center"/>
    </xf>
    <xf numFmtId="4" fontId="15" fillId="0" borderId="28" xfId="0" applyNumberFormat="1" applyFont="1" applyFill="1" applyBorder="1" applyAlignment="1" applyProtection="1">
      <alignment horizontal="center" vertical="center" wrapText="1"/>
      <protection/>
    </xf>
    <xf numFmtId="4" fontId="15" fillId="0" borderId="28" xfId="0" applyNumberFormat="1" applyFont="1" applyFill="1" applyBorder="1" applyAlignment="1">
      <alignment horizontal="right" vertical="center" wrapText="1"/>
    </xf>
    <xf numFmtId="0" fontId="29" fillId="0" borderId="18" xfId="0" applyFont="1" applyFill="1" applyBorder="1" applyAlignment="1" quotePrefix="1">
      <alignment horizontal="center" vertical="center" wrapText="1"/>
    </xf>
    <xf numFmtId="4" fontId="72" fillId="0" borderId="12" xfId="0" applyNumberFormat="1" applyFont="1" applyBorder="1" applyAlignment="1" applyProtection="1">
      <alignment horizontal="right" vertical="center"/>
      <protection locked="0"/>
    </xf>
    <xf numFmtId="4" fontId="72" fillId="0" borderId="28" xfId="0" applyNumberFormat="1" applyFont="1" applyBorder="1" applyAlignment="1">
      <alignment horizontal="right" vertical="center"/>
    </xf>
    <xf numFmtId="0" fontId="30" fillId="0" borderId="12" xfId="0" applyFont="1" applyFill="1" applyBorder="1" applyAlignment="1">
      <alignment horizontal="right" vertical="center" wrapText="1"/>
    </xf>
    <xf numFmtId="0" fontId="3" fillId="0" borderId="0" xfId="48" applyFill="1" applyBorder="1" applyProtection="1">
      <alignment/>
      <protection/>
    </xf>
    <xf numFmtId="0" fontId="29" fillId="0" borderId="12" xfId="0" applyFont="1" applyFill="1" applyBorder="1" applyAlignment="1">
      <alignment horizontal="right" vertical="center" wrapText="1"/>
    </xf>
    <xf numFmtId="10" fontId="15" fillId="0" borderId="10" xfId="0" applyNumberFormat="1" applyFont="1" applyFill="1" applyBorder="1" applyAlignment="1" applyProtection="1">
      <alignment horizontal="center" vertical="center" wrapText="1"/>
      <protection/>
    </xf>
    <xf numFmtId="4" fontId="15" fillId="0" borderId="12" xfId="0" applyNumberFormat="1" applyFont="1" applyFill="1" applyBorder="1" applyAlignment="1" applyProtection="1">
      <alignment horizontal="right" vertical="center" wrapText="1"/>
      <protection/>
    </xf>
    <xf numFmtId="0" fontId="30" fillId="0" borderId="12" xfId="0" applyFont="1" applyFill="1" applyBorder="1" applyAlignment="1">
      <alignment horizontal="left" vertical="center" wrapText="1"/>
    </xf>
    <xf numFmtId="0" fontId="29" fillId="0" borderId="18" xfId="0" applyFont="1" applyFill="1" applyBorder="1" applyAlignment="1">
      <alignment horizontal="center" vertical="center" wrapText="1"/>
    </xf>
    <xf numFmtId="10" fontId="15" fillId="0" borderId="10" xfId="0" applyNumberFormat="1" applyFont="1" applyFill="1" applyBorder="1" applyAlignment="1">
      <alignment horizontal="left" vertical="center" wrapText="1"/>
    </xf>
    <xf numFmtId="10" fontId="24" fillId="0" borderId="10" xfId="0" applyNumberFormat="1" applyFont="1" applyFill="1" applyBorder="1" applyAlignment="1">
      <alignment vertical="center" wrapText="1"/>
    </xf>
    <xf numFmtId="4" fontId="24" fillId="0" borderId="0" xfId="0" applyNumberFormat="1" applyFont="1" applyFill="1" applyBorder="1" applyAlignment="1">
      <alignment horizontal="right" vertical="center" wrapText="1"/>
    </xf>
    <xf numFmtId="0" fontId="29" fillId="0" borderId="12" xfId="0" applyFont="1" applyFill="1" applyBorder="1" applyAlignment="1">
      <alignment vertical="center" wrapText="1"/>
    </xf>
    <xf numFmtId="0" fontId="28" fillId="0" borderId="18" xfId="0" applyFont="1" applyFill="1" applyBorder="1" applyAlignment="1">
      <alignment vertical="center" wrapText="1"/>
    </xf>
    <xf numFmtId="10" fontId="72" fillId="0" borderId="10" xfId="0" applyNumberFormat="1" applyFont="1" applyBorder="1" applyAlignment="1">
      <alignment vertical="center"/>
    </xf>
    <xf numFmtId="4" fontId="72" fillId="0" borderId="48" xfId="0" applyNumberFormat="1" applyFont="1" applyBorder="1" applyAlignment="1">
      <alignment horizontal="right" vertical="center"/>
    </xf>
    <xf numFmtId="4" fontId="72" fillId="0" borderId="49" xfId="0" applyNumberFormat="1" applyFont="1" applyBorder="1" applyAlignment="1">
      <alignment horizontal="right" vertical="center"/>
    </xf>
    <xf numFmtId="0" fontId="0" fillId="0" borderId="48" xfId="0" applyBorder="1" applyAlignment="1">
      <alignment vertical="center"/>
    </xf>
    <xf numFmtId="0" fontId="0" fillId="0" borderId="18" xfId="0" applyBorder="1" applyAlignment="1">
      <alignment vertical="center"/>
    </xf>
    <xf numFmtId="4" fontId="72" fillId="0" borderId="57" xfId="0" applyNumberFormat="1" applyFont="1" applyFill="1" applyBorder="1" applyAlignment="1">
      <alignment horizontal="right"/>
    </xf>
    <xf numFmtId="0" fontId="73" fillId="0" borderId="20" xfId="0" applyFont="1" applyFill="1" applyBorder="1" applyAlignment="1">
      <alignment/>
    </xf>
    <xf numFmtId="4" fontId="74" fillId="0" borderId="35" xfId="0" applyNumberFormat="1" applyFont="1" applyFill="1" applyBorder="1" applyAlignment="1">
      <alignment horizontal="right"/>
    </xf>
    <xf numFmtId="0" fontId="28" fillId="0" borderId="12" xfId="0" applyFont="1" applyFill="1" applyBorder="1" applyAlignment="1">
      <alignment horizontal="right"/>
    </xf>
    <xf numFmtId="0" fontId="28" fillId="0" borderId="0" xfId="0" applyFont="1" applyFill="1" applyBorder="1" applyAlignment="1">
      <alignment horizontal="right"/>
    </xf>
    <xf numFmtId="4" fontId="72" fillId="0" borderId="58" xfId="0" applyNumberFormat="1" applyFont="1" applyFill="1" applyBorder="1" applyAlignment="1">
      <alignment horizontal="right"/>
    </xf>
    <xf numFmtId="0" fontId="73" fillId="0" borderId="48" xfId="0" applyFont="1" applyFill="1" applyBorder="1" applyAlignment="1">
      <alignment/>
    </xf>
    <xf numFmtId="4" fontId="72" fillId="0" borderId="57" xfId="0" applyNumberFormat="1" applyFont="1" applyBorder="1" applyAlignment="1">
      <alignment horizontal="right"/>
    </xf>
    <xf numFmtId="0" fontId="73" fillId="0" borderId="20" xfId="0" applyFont="1" applyBorder="1" applyAlignment="1">
      <alignment/>
    </xf>
    <xf numFmtId="4" fontId="74" fillId="0" borderId="35" xfId="0" applyNumberFormat="1" applyFont="1" applyBorder="1" applyAlignment="1">
      <alignment horizontal="right"/>
    </xf>
    <xf numFmtId="4" fontId="72" fillId="0" borderId="58" xfId="0" applyNumberFormat="1" applyFont="1" applyBorder="1" applyAlignment="1">
      <alignment horizontal="right"/>
    </xf>
    <xf numFmtId="0" fontId="73" fillId="0" borderId="48" xfId="0" applyFont="1" applyBorder="1" applyAlignment="1">
      <alignment/>
    </xf>
    <xf numFmtId="4" fontId="21" fillId="0" borderId="57" xfId="0" applyNumberFormat="1" applyFont="1" applyFill="1" applyBorder="1" applyAlignment="1">
      <alignment horizontal="right" vertical="center" wrapText="1"/>
    </xf>
    <xf numFmtId="0" fontId="29" fillId="0" borderId="20" xfId="0" applyFont="1" applyFill="1" applyBorder="1" applyAlignment="1">
      <alignment horizontal="center" vertical="center" wrapText="1"/>
    </xf>
    <xf numFmtId="0" fontId="29" fillId="0" borderId="20" xfId="0" applyFont="1" applyFill="1" applyBorder="1" applyAlignment="1">
      <alignment horizontal="left" vertical="center" wrapText="1"/>
    </xf>
    <xf numFmtId="0" fontId="70" fillId="0" borderId="0" xfId="0" applyFont="1" applyAlignment="1">
      <alignment/>
    </xf>
    <xf numFmtId="0" fontId="70" fillId="0" borderId="0" xfId="0" applyFont="1" applyAlignment="1" applyProtection="1">
      <alignment/>
      <protection/>
    </xf>
    <xf numFmtId="10" fontId="24" fillId="0" borderId="10" xfId="0" applyNumberFormat="1" applyFont="1" applyFill="1" applyBorder="1" applyAlignment="1">
      <alignment horizontal="center" vertical="center" wrapText="1"/>
    </xf>
    <xf numFmtId="4" fontId="24" fillId="0" borderId="12" xfId="0" applyNumberFormat="1" applyFont="1" applyFill="1" applyBorder="1" applyAlignment="1" applyProtection="1">
      <alignment horizontal="right" vertical="center" wrapText="1"/>
      <protection locked="0"/>
    </xf>
    <xf numFmtId="4" fontId="24" fillId="0" borderId="28" xfId="0" applyNumberFormat="1" applyFont="1" applyFill="1" applyBorder="1" applyAlignment="1" applyProtection="1">
      <alignment horizontal="right" vertical="center" wrapText="1"/>
      <protection locked="0"/>
    </xf>
    <xf numFmtId="4" fontId="24" fillId="0" borderId="35" xfId="0" applyNumberFormat="1" applyFont="1" applyFill="1" applyBorder="1" applyAlignment="1" applyProtection="1">
      <alignment horizontal="right" vertical="center" wrapText="1"/>
      <protection locked="0"/>
    </xf>
    <xf numFmtId="0" fontId="33" fillId="0" borderId="12" xfId="0" applyFont="1" applyFill="1" applyBorder="1" applyAlignment="1">
      <alignment horizontal="center" vertical="center"/>
    </xf>
    <xf numFmtId="0" fontId="33" fillId="0" borderId="12" xfId="0" applyFont="1" applyFill="1" applyBorder="1" applyAlignment="1">
      <alignment horizontal="left" vertical="center" wrapText="1"/>
    </xf>
    <xf numFmtId="0" fontId="33" fillId="0" borderId="28" xfId="0" applyFont="1" applyFill="1" applyBorder="1" applyAlignment="1">
      <alignment horizontal="left" vertical="center"/>
    </xf>
    <xf numFmtId="0" fontId="33" fillId="0" borderId="18" xfId="0" applyFont="1" applyFill="1" applyBorder="1" applyAlignment="1" quotePrefix="1">
      <alignment horizontal="center" vertical="center"/>
    </xf>
    <xf numFmtId="4" fontId="15" fillId="0" borderId="28" xfId="0" applyNumberFormat="1" applyFont="1" applyFill="1" applyBorder="1" applyAlignment="1" applyProtection="1">
      <alignment horizontal="right" vertical="center" wrapText="1"/>
      <protection/>
    </xf>
    <xf numFmtId="4" fontId="15" fillId="0" borderId="35" xfId="0" applyNumberFormat="1" applyFont="1" applyFill="1" applyBorder="1" applyAlignment="1" applyProtection="1">
      <alignment horizontal="right" vertical="center" wrapText="1"/>
      <protection/>
    </xf>
    <xf numFmtId="4" fontId="24" fillId="0" borderId="12" xfId="0" applyNumberFormat="1" applyFont="1" applyFill="1" applyBorder="1" applyAlignment="1" applyProtection="1">
      <alignment horizontal="right" vertical="center" wrapText="1"/>
      <protection/>
    </xf>
    <xf numFmtId="4" fontId="24" fillId="0" borderId="28" xfId="0" applyNumberFormat="1" applyFont="1" applyFill="1" applyBorder="1" applyAlignment="1" applyProtection="1">
      <alignment horizontal="right" vertical="center" wrapText="1"/>
      <protection/>
    </xf>
    <xf numFmtId="4" fontId="24" fillId="0" borderId="35" xfId="0" applyNumberFormat="1" applyFont="1" applyFill="1" applyBorder="1" applyAlignment="1" applyProtection="1">
      <alignment horizontal="right" vertical="center" wrapText="1"/>
      <protection/>
    </xf>
    <xf numFmtId="4" fontId="15" fillId="0" borderId="35" xfId="0" applyNumberFormat="1" applyFont="1" applyFill="1" applyBorder="1" applyAlignment="1">
      <alignment horizontal="right" vertical="center" wrapText="1"/>
    </xf>
    <xf numFmtId="0" fontId="29" fillId="0" borderId="12" xfId="0" applyFont="1" applyFill="1" applyBorder="1" applyAlignment="1">
      <alignment horizontal="center" vertical="center" wrapText="1"/>
    </xf>
    <xf numFmtId="4" fontId="15" fillId="0" borderId="58" xfId="0" applyNumberFormat="1" applyFont="1" applyFill="1" applyBorder="1" applyAlignment="1">
      <alignment horizontal="right" vertical="center" wrapText="1"/>
    </xf>
    <xf numFmtId="0" fontId="28" fillId="0" borderId="12" xfId="0" applyFont="1" applyFill="1" applyBorder="1" applyAlignment="1">
      <alignment horizontal="center" vertical="center" wrapText="1"/>
    </xf>
    <xf numFmtId="0" fontId="28" fillId="0" borderId="12" xfId="0" applyFont="1" applyFill="1" applyBorder="1" applyAlignment="1">
      <alignment horizontal="left" vertical="center" wrapText="1"/>
    </xf>
    <xf numFmtId="4" fontId="24" fillId="0" borderId="0" xfId="0" applyNumberFormat="1" applyFont="1" applyFill="1" applyBorder="1" applyAlignment="1" applyProtection="1">
      <alignment horizontal="right" vertical="center" wrapText="1"/>
      <protection locked="0"/>
    </xf>
    <xf numFmtId="0" fontId="33" fillId="0" borderId="31" xfId="0" applyFont="1" applyFill="1" applyBorder="1" applyAlignment="1" quotePrefix="1">
      <alignment horizontal="center" vertical="center"/>
    </xf>
    <xf numFmtId="4" fontId="15" fillId="0" borderId="0" xfId="0" applyNumberFormat="1" applyFont="1" applyFill="1" applyBorder="1" applyAlignment="1" applyProtection="1">
      <alignment horizontal="right" vertical="center" wrapText="1"/>
      <protection/>
    </xf>
    <xf numFmtId="0" fontId="33" fillId="0" borderId="28" xfId="0" applyFont="1" applyFill="1" applyBorder="1" applyAlignment="1">
      <alignment horizontal="right" vertical="center"/>
    </xf>
    <xf numFmtId="0" fontId="29" fillId="0" borderId="28" xfId="0" applyFont="1" applyFill="1" applyBorder="1" applyAlignment="1">
      <alignment horizontal="right" vertical="center"/>
    </xf>
    <xf numFmtId="4" fontId="75" fillId="0" borderId="10" xfId="0" applyNumberFormat="1" applyFont="1" applyBorder="1" applyAlignment="1" applyProtection="1" quotePrefix="1">
      <alignment horizontal="center" vertical="center"/>
      <protection/>
    </xf>
    <xf numFmtId="4" fontId="75" fillId="0" borderId="12" xfId="0" applyNumberFormat="1" applyFont="1" applyBorder="1" applyAlignment="1" applyProtection="1" quotePrefix="1">
      <alignment horizontal="center" vertical="center"/>
      <protection/>
    </xf>
    <xf numFmtId="4" fontId="24" fillId="0" borderId="28" xfId="0" applyNumberFormat="1" applyFont="1" applyFill="1" applyBorder="1" applyAlignment="1" applyProtection="1">
      <alignment horizontal="center" vertical="center" wrapText="1"/>
      <protection/>
    </xf>
    <xf numFmtId="4" fontId="75" fillId="0" borderId="12" xfId="0" applyNumberFormat="1" applyFont="1" applyBorder="1" applyAlignment="1" applyProtection="1">
      <alignment horizontal="right" vertical="center"/>
      <protection locked="0"/>
    </xf>
    <xf numFmtId="0" fontId="30" fillId="0" borderId="12" xfId="0" applyFont="1" applyFill="1" applyBorder="1" applyAlignment="1">
      <alignment horizontal="center" vertical="center"/>
    </xf>
    <xf numFmtId="0" fontId="30" fillId="0" borderId="28" xfId="0" applyFont="1" applyFill="1" applyBorder="1" applyAlignment="1">
      <alignment horizontal="right" vertical="center"/>
    </xf>
    <xf numFmtId="0" fontId="32" fillId="0" borderId="12" xfId="0" applyFont="1" applyFill="1" applyBorder="1" applyAlignment="1">
      <alignment horizontal="center" vertical="center"/>
    </xf>
    <xf numFmtId="0" fontId="32" fillId="0" borderId="12" xfId="0" applyFont="1" applyFill="1" applyBorder="1" applyAlignment="1">
      <alignment horizontal="left" vertical="center" wrapText="1"/>
    </xf>
    <xf numFmtId="0" fontId="32" fillId="0" borderId="28" xfId="0" applyFont="1" applyFill="1" applyBorder="1" applyAlignment="1">
      <alignment horizontal="right" vertical="center"/>
    </xf>
    <xf numFmtId="0" fontId="16" fillId="0" borderId="12" xfId="0" applyFont="1" applyFill="1" applyBorder="1" applyAlignment="1">
      <alignment horizontal="center" vertical="center"/>
    </xf>
    <xf numFmtId="0" fontId="16" fillId="0" borderId="12" xfId="0" applyFont="1" applyFill="1" applyBorder="1" applyAlignment="1">
      <alignment horizontal="left" vertical="center" wrapText="1"/>
    </xf>
    <xf numFmtId="0" fontId="16" fillId="0" borderId="28" xfId="0" applyFont="1" applyFill="1" applyBorder="1" applyAlignment="1">
      <alignment horizontal="right" vertical="center"/>
    </xf>
    <xf numFmtId="0" fontId="30" fillId="0" borderId="28" xfId="0" applyFont="1" applyFill="1" applyBorder="1" applyAlignment="1">
      <alignment vertical="center"/>
    </xf>
    <xf numFmtId="0" fontId="73" fillId="0" borderId="12" xfId="0" applyFont="1" applyBorder="1" applyAlignment="1">
      <alignment horizontal="center" vertical="center"/>
    </xf>
    <xf numFmtId="0" fontId="73" fillId="0" borderId="12" xfId="0" applyFont="1" applyBorder="1" applyAlignment="1">
      <alignment horizontal="left" vertical="center" wrapText="1"/>
    </xf>
    <xf numFmtId="0" fontId="73" fillId="0" borderId="28" xfId="0" applyFont="1" applyBorder="1" applyAlignment="1">
      <alignment vertical="center"/>
    </xf>
    <xf numFmtId="0" fontId="33" fillId="0" borderId="12" xfId="0" applyFont="1" applyFill="1" applyBorder="1" applyAlignment="1">
      <alignment horizontal="center" vertical="center" wrapText="1"/>
    </xf>
    <xf numFmtId="0" fontId="33" fillId="0" borderId="28" xfId="0" applyFont="1" applyFill="1" applyBorder="1" applyAlignment="1">
      <alignment horizontal="left" vertical="center" wrapText="1"/>
    </xf>
    <xf numFmtId="0" fontId="29" fillId="0" borderId="28" xfId="0" applyFont="1" applyFill="1" applyBorder="1" applyAlignment="1">
      <alignment horizontal="left" vertical="center" wrapText="1"/>
    </xf>
    <xf numFmtId="0" fontId="29" fillId="0" borderId="28" xfId="0" applyFont="1" applyFill="1" applyBorder="1" applyAlignment="1">
      <alignment horizontal="center" vertical="center"/>
    </xf>
    <xf numFmtId="4" fontId="75" fillId="0" borderId="0" xfId="0" applyNumberFormat="1" applyFont="1" applyBorder="1" applyAlignment="1" applyProtection="1">
      <alignment horizontal="right" vertical="center"/>
      <protection locked="0"/>
    </xf>
    <xf numFmtId="0" fontId="77" fillId="0" borderId="18" xfId="0" applyFont="1" applyBorder="1" applyAlignment="1">
      <alignment vertical="center"/>
    </xf>
    <xf numFmtId="4" fontId="72" fillId="0" borderId="0" xfId="0" applyNumberFormat="1" applyFont="1" applyBorder="1" applyAlignment="1" applyProtection="1">
      <alignment horizontal="right" vertical="center"/>
      <protection/>
    </xf>
    <xf numFmtId="10" fontId="24" fillId="0" borderId="10" xfId="0" applyNumberFormat="1" applyFont="1" applyFill="1" applyBorder="1" applyAlignment="1" applyProtection="1" quotePrefix="1">
      <alignment horizontal="center" vertical="center" wrapText="1"/>
      <protection/>
    </xf>
    <xf numFmtId="4" fontId="24" fillId="0" borderId="12" xfId="0" applyNumberFormat="1" applyFont="1" applyFill="1" applyBorder="1" applyAlignment="1" applyProtection="1" quotePrefix="1">
      <alignment horizontal="center" vertical="center" wrapText="1"/>
      <protection/>
    </xf>
    <xf numFmtId="0" fontId="33" fillId="0" borderId="18" xfId="0" applyFont="1" applyFill="1" applyBorder="1" applyAlignment="1" quotePrefix="1">
      <alignment horizontal="center" vertical="center" wrapText="1"/>
    </xf>
    <xf numFmtId="4" fontId="72" fillId="0" borderId="12" xfId="0" applyNumberFormat="1" applyFont="1" applyBorder="1" applyAlignment="1" applyProtection="1">
      <alignment horizontal="right" vertical="center"/>
      <protection/>
    </xf>
    <xf numFmtId="0" fontId="34" fillId="0" borderId="0" xfId="48" applyFont="1" applyFill="1" applyBorder="1" applyProtection="1">
      <alignment/>
      <protection/>
    </xf>
    <xf numFmtId="0" fontId="33" fillId="0" borderId="28" xfId="0" applyFont="1" applyFill="1" applyBorder="1" applyAlignment="1">
      <alignment horizontal="right" vertical="center" wrapText="1"/>
    </xf>
    <xf numFmtId="0" fontId="29" fillId="0" borderId="28" xfId="0" applyFont="1" applyFill="1" applyBorder="1" applyAlignment="1">
      <alignment horizontal="right" vertical="center" wrapText="1"/>
    </xf>
    <xf numFmtId="10" fontId="24" fillId="0" borderId="10" xfId="0" applyNumberFormat="1" applyFont="1" applyFill="1" applyBorder="1" applyAlignment="1" applyProtection="1">
      <alignment horizontal="center" vertical="center" wrapText="1"/>
      <protection/>
    </xf>
    <xf numFmtId="0" fontId="30" fillId="0" borderId="12" xfId="0" applyFont="1" applyFill="1" applyBorder="1" applyAlignment="1">
      <alignment horizontal="center" vertical="center" wrapText="1"/>
    </xf>
    <xf numFmtId="0" fontId="30" fillId="0" borderId="28" xfId="0" applyFont="1" applyFill="1" applyBorder="1" applyAlignment="1">
      <alignment horizontal="right" vertical="center" wrapText="1"/>
    </xf>
    <xf numFmtId="0" fontId="29" fillId="0" borderId="28" xfId="0" applyFont="1" applyFill="1" applyBorder="1" applyAlignment="1">
      <alignment vertical="center" wrapText="1"/>
    </xf>
    <xf numFmtId="0" fontId="0" fillId="0" borderId="48" xfId="0" applyBorder="1" applyAlignment="1">
      <alignment horizontal="center" vertical="center"/>
    </xf>
    <xf numFmtId="0" fontId="0" fillId="0" borderId="48" xfId="0" applyBorder="1" applyAlignment="1">
      <alignment horizontal="left" vertical="center" wrapText="1"/>
    </xf>
    <xf numFmtId="0" fontId="0" fillId="0" borderId="49" xfId="0" applyBorder="1" applyAlignment="1">
      <alignment vertical="center"/>
    </xf>
    <xf numFmtId="0" fontId="76" fillId="0" borderId="0" xfId="0" applyFont="1" applyAlignment="1" applyProtection="1" quotePrefix="1">
      <alignment horizontal="left" vertical="center"/>
      <protection/>
    </xf>
    <xf numFmtId="0" fontId="75" fillId="0" borderId="0" xfId="0" applyFont="1" applyAlignment="1" applyProtection="1" quotePrefix="1">
      <alignment/>
      <protection/>
    </xf>
    <xf numFmtId="0" fontId="72" fillId="0" borderId="0" xfId="0" applyFont="1" applyFill="1" applyAlignment="1">
      <alignment wrapText="1"/>
    </xf>
    <xf numFmtId="0" fontId="15" fillId="0" borderId="0" xfId="0" applyFont="1" applyFill="1" applyAlignment="1">
      <alignment vertical="center" wrapText="1"/>
    </xf>
    <xf numFmtId="0" fontId="72" fillId="0" borderId="0" xfId="0" applyFont="1" applyBorder="1" applyAlignment="1">
      <alignment vertical="top" wrapText="1"/>
    </xf>
    <xf numFmtId="0" fontId="72" fillId="0" borderId="0" xfId="0" applyFont="1" applyBorder="1" applyAlignment="1">
      <alignment horizontal="left" vertical="top" wrapText="1"/>
    </xf>
    <xf numFmtId="4" fontId="2" fillId="0" borderId="36" xfId="0" applyNumberFormat="1" applyFont="1" applyFill="1" applyBorder="1" applyAlignment="1" applyProtection="1">
      <alignment horizontal="right"/>
      <protection/>
    </xf>
    <xf numFmtId="4" fontId="70" fillId="0" borderId="10" xfId="0" applyNumberFormat="1" applyFont="1" applyFill="1" applyBorder="1" applyAlignment="1" applyProtection="1">
      <alignment horizontal="right"/>
      <protection/>
    </xf>
    <xf numFmtId="4" fontId="70" fillId="0" borderId="12" xfId="0" applyNumberFormat="1" applyFont="1" applyFill="1" applyBorder="1" applyAlignment="1" applyProtection="1">
      <alignment horizontal="right"/>
      <protection/>
    </xf>
    <xf numFmtId="0" fontId="0" fillId="0" borderId="0" xfId="0" applyFill="1" applyBorder="1" applyAlignment="1" applyProtection="1">
      <alignment/>
      <protection/>
    </xf>
    <xf numFmtId="0" fontId="0" fillId="0" borderId="12" xfId="0" applyFill="1" applyBorder="1" applyAlignment="1" applyProtection="1">
      <alignment horizontal="center"/>
      <protection/>
    </xf>
    <xf numFmtId="0" fontId="70" fillId="0" borderId="18" xfId="0" applyFont="1" applyFill="1" applyBorder="1" applyAlignment="1" applyProtection="1">
      <alignment wrapText="1"/>
      <protection/>
    </xf>
    <xf numFmtId="4" fontId="72" fillId="0" borderId="51" xfId="0" applyNumberFormat="1" applyFont="1" applyFill="1" applyBorder="1" applyAlignment="1" applyProtection="1">
      <alignment horizontal="right"/>
      <protection/>
    </xf>
    <xf numFmtId="4" fontId="72" fillId="0" borderId="12" xfId="0" applyNumberFormat="1" applyFont="1" applyFill="1" applyBorder="1" applyAlignment="1" applyProtection="1">
      <alignment horizontal="right"/>
      <protection/>
    </xf>
    <xf numFmtId="4" fontId="72" fillId="0" borderId="31" xfId="0" applyNumberFormat="1" applyFont="1" applyFill="1" applyBorder="1" applyAlignment="1" applyProtection="1">
      <alignment horizontal="right"/>
      <protection/>
    </xf>
    <xf numFmtId="0" fontId="72" fillId="0" borderId="12" xfId="0" applyFont="1" applyFill="1" applyBorder="1" applyAlignment="1" applyProtection="1">
      <alignment horizontal="left"/>
      <protection/>
    </xf>
    <xf numFmtId="0" fontId="5" fillId="0" borderId="31" xfId="0" applyFont="1" applyFill="1" applyBorder="1" applyAlignment="1" applyProtection="1" quotePrefix="1">
      <alignment horizontal="center"/>
      <protection/>
    </xf>
    <xf numFmtId="0" fontId="15" fillId="0" borderId="12" xfId="0" applyFont="1" applyFill="1" applyBorder="1" applyAlignment="1" applyProtection="1">
      <alignment horizontal="left" wrapText="1"/>
      <protection/>
    </xf>
    <xf numFmtId="0" fontId="15" fillId="0" borderId="12" xfId="0" applyFont="1" applyFill="1" applyBorder="1" applyAlignment="1" applyProtection="1">
      <alignment horizontal="left"/>
      <protection/>
    </xf>
    <xf numFmtId="0" fontId="5" fillId="0" borderId="40" xfId="0" applyFont="1" applyFill="1" applyBorder="1" applyAlignment="1" applyProtection="1" quotePrefix="1">
      <alignment horizontal="center"/>
      <protection/>
    </xf>
    <xf numFmtId="0" fontId="5" fillId="0" borderId="31" xfId="0" applyFont="1" applyFill="1" applyBorder="1" applyAlignment="1" applyProtection="1">
      <alignment horizontal="center"/>
      <protection/>
    </xf>
    <xf numFmtId="0" fontId="15" fillId="0" borderId="0" xfId="0" applyFont="1" applyFill="1" applyBorder="1" applyAlignment="1" applyProtection="1">
      <alignment horizontal="left" wrapText="1"/>
      <protection/>
    </xf>
    <xf numFmtId="4" fontId="72" fillId="0" borderId="28" xfId="0" applyNumberFormat="1" applyFont="1" applyBorder="1" applyAlignment="1" applyProtection="1">
      <alignment horizontal="right" vertical="center"/>
      <protection/>
    </xf>
    <xf numFmtId="0" fontId="5" fillId="0" borderId="35" xfId="0" applyFont="1" applyFill="1" applyBorder="1" applyAlignment="1" applyProtection="1">
      <alignment horizontal="left" wrapText="1"/>
      <protection/>
    </xf>
    <xf numFmtId="0" fontId="5" fillId="0" borderId="0" xfId="0" applyFont="1" applyFill="1" applyBorder="1" applyAlignment="1" applyProtection="1">
      <alignment horizontal="left" wrapText="1"/>
      <protection/>
    </xf>
    <xf numFmtId="0" fontId="0" fillId="0" borderId="0" xfId="0" applyFont="1" applyAlignment="1">
      <alignment horizontal="center" vertical="center"/>
    </xf>
    <xf numFmtId="0" fontId="72" fillId="0" borderId="0" xfId="0" applyFont="1" applyBorder="1" applyAlignment="1">
      <alignment horizontal="center" vertical="center"/>
    </xf>
    <xf numFmtId="0" fontId="74" fillId="0" borderId="15" xfId="0" applyFont="1" applyBorder="1" applyAlignment="1">
      <alignment horizontal="center" vertical="center" wrapText="1"/>
    </xf>
    <xf numFmtId="0" fontId="74" fillId="0" borderId="27" xfId="0" applyFont="1" applyBorder="1" applyAlignment="1">
      <alignment horizontal="center" vertical="center" wrapText="1"/>
    </xf>
    <xf numFmtId="0" fontId="72" fillId="0" borderId="13" xfId="0" applyFont="1" applyBorder="1" applyAlignment="1">
      <alignment horizontal="center" vertical="center"/>
    </xf>
    <xf numFmtId="4" fontId="72" fillId="0" borderId="21" xfId="0" applyNumberFormat="1" applyFont="1" applyBorder="1" applyAlignment="1">
      <alignment horizontal="right"/>
    </xf>
    <xf numFmtId="0" fontId="72" fillId="0" borderId="12" xfId="0" applyFont="1" applyBorder="1" applyAlignment="1">
      <alignment horizontal="center" vertical="center"/>
    </xf>
    <xf numFmtId="4" fontId="24" fillId="0" borderId="10" xfId="0" applyNumberFormat="1" applyFont="1" applyBorder="1" applyAlignment="1" applyProtection="1">
      <alignment horizontal="right"/>
      <protection locked="0"/>
    </xf>
    <xf numFmtId="0" fontId="72" fillId="0" borderId="18" xfId="0" applyFont="1" applyBorder="1" applyAlignment="1">
      <alignment/>
    </xf>
    <xf numFmtId="4" fontId="24" fillId="0" borderId="10" xfId="0" applyNumberFormat="1" applyFont="1" applyBorder="1" applyAlignment="1">
      <alignment horizontal="right"/>
    </xf>
    <xf numFmtId="0" fontId="15" fillId="0" borderId="18" xfId="0" applyFont="1" applyBorder="1" applyAlignment="1">
      <alignment/>
    </xf>
    <xf numFmtId="4" fontId="72" fillId="0" borderId="12" xfId="0" applyNumberFormat="1" applyFont="1" applyBorder="1" applyAlignment="1">
      <alignment horizontal="center" vertical="center"/>
    </xf>
    <xf numFmtId="0" fontId="72" fillId="0" borderId="18" xfId="0" applyFont="1" applyBorder="1" applyAlignment="1">
      <alignment horizontal="left"/>
    </xf>
    <xf numFmtId="166" fontId="72" fillId="0" borderId="12" xfId="0" applyNumberFormat="1" applyFont="1" applyBorder="1" applyAlignment="1">
      <alignment horizontal="center" vertical="center"/>
    </xf>
    <xf numFmtId="4" fontId="22" fillId="0" borderId="10" xfId="0" applyNumberFormat="1" applyFont="1" applyBorder="1" applyAlignment="1">
      <alignment horizontal="right"/>
    </xf>
    <xf numFmtId="0" fontId="76" fillId="0" borderId="0" xfId="0" applyFont="1" applyAlignment="1">
      <alignment/>
    </xf>
    <xf numFmtId="4" fontId="24" fillId="0" borderId="23" xfId="0" applyNumberFormat="1" applyFont="1" applyBorder="1" applyAlignment="1">
      <alignment horizontal="right"/>
    </xf>
    <xf numFmtId="0" fontId="72" fillId="0" borderId="12" xfId="0" applyFont="1" applyBorder="1" applyAlignment="1">
      <alignment horizontal="center" vertical="center" wrapText="1"/>
    </xf>
    <xf numFmtId="0" fontId="72" fillId="0" borderId="18" xfId="0" applyFont="1" applyBorder="1" applyAlignment="1">
      <alignment vertical="top" wrapText="1"/>
    </xf>
    <xf numFmtId="0" fontId="72" fillId="0" borderId="18" xfId="0" applyFont="1" applyBorder="1" applyAlignment="1">
      <alignment horizontal="left" vertical="top" wrapText="1"/>
    </xf>
    <xf numFmtId="4" fontId="72" fillId="0" borderId="23" xfId="0" applyNumberFormat="1" applyFont="1" applyBorder="1" applyAlignment="1">
      <alignment horizontal="right"/>
    </xf>
    <xf numFmtId="0" fontId="15" fillId="0" borderId="18" xfId="0" applyFont="1" applyBorder="1" applyAlignment="1">
      <alignment/>
    </xf>
    <xf numFmtId="0" fontId="21" fillId="0" borderId="12" xfId="0" applyFont="1" applyBorder="1" applyAlignment="1">
      <alignment horizontal="center" vertical="center" wrapText="1"/>
    </xf>
    <xf numFmtId="0" fontId="72" fillId="0" borderId="17" xfId="0" applyFont="1" applyBorder="1" applyAlignment="1">
      <alignment/>
    </xf>
    <xf numFmtId="0" fontId="72" fillId="0" borderId="22" xfId="0" applyFont="1" applyBorder="1" applyAlignment="1">
      <alignment horizontal="center" vertical="center"/>
    </xf>
    <xf numFmtId="0" fontId="72" fillId="0" borderId="13" xfId="0" applyFont="1" applyBorder="1" applyAlignment="1">
      <alignment horizontal="center" vertical="center" wrapText="1"/>
    </xf>
    <xf numFmtId="0" fontId="0" fillId="0" borderId="19" xfId="0" applyFont="1" applyBorder="1" applyAlignment="1">
      <alignment/>
    </xf>
    <xf numFmtId="0" fontId="0" fillId="0" borderId="14" xfId="0" applyFont="1" applyBorder="1" applyAlignment="1">
      <alignment/>
    </xf>
    <xf numFmtId="0" fontId="0" fillId="0" borderId="20" xfId="0" applyFont="1" applyBorder="1" applyAlignment="1">
      <alignment horizontal="center" vertical="center"/>
    </xf>
    <xf numFmtId="4" fontId="24" fillId="0" borderId="20" xfId="0" applyNumberFormat="1" applyFont="1" applyBorder="1" applyAlignment="1">
      <alignment horizontal="right"/>
    </xf>
    <xf numFmtId="4" fontId="24" fillId="0" borderId="29" xfId="0" applyNumberFormat="1" applyFont="1" applyBorder="1" applyAlignment="1">
      <alignment horizontal="right"/>
    </xf>
    <xf numFmtId="0" fontId="0" fillId="0" borderId="0" xfId="0" applyAlignment="1">
      <alignment horizontal="center" vertical="center"/>
    </xf>
    <xf numFmtId="4" fontId="72" fillId="0" borderId="12" xfId="0" applyNumberFormat="1" applyFont="1" applyBorder="1" applyAlignment="1" applyProtection="1" quotePrefix="1">
      <alignment horizontal="right" vertical="center"/>
      <protection/>
    </xf>
    <xf numFmtId="0" fontId="15" fillId="0" borderId="0" xfId="0" applyFont="1" applyFill="1" applyAlignment="1">
      <alignment vertical="center" wrapText="1"/>
    </xf>
    <xf numFmtId="0" fontId="72" fillId="0" borderId="0" xfId="0" applyFont="1" applyFill="1" applyAlignment="1">
      <alignment wrapText="1"/>
    </xf>
    <xf numFmtId="4" fontId="2" fillId="0" borderId="37" xfId="0" applyNumberFormat="1" applyFont="1" applyFill="1" applyBorder="1" applyAlignment="1" applyProtection="1">
      <alignment horizontal="right"/>
      <protection/>
    </xf>
    <xf numFmtId="0" fontId="5" fillId="0" borderId="22" xfId="0" applyFont="1" applyFill="1" applyBorder="1" applyAlignment="1">
      <alignment/>
    </xf>
    <xf numFmtId="10" fontId="21" fillId="0" borderId="29" xfId="0" applyNumberFormat="1" applyFont="1" applyFill="1" applyBorder="1" applyAlignment="1">
      <alignment horizontal="center" vertical="center" wrapText="1"/>
    </xf>
    <xf numFmtId="10" fontId="78" fillId="0" borderId="10" xfId="0" applyNumberFormat="1" applyFont="1" applyFill="1" applyBorder="1" applyAlignment="1">
      <alignment horizontal="center" vertical="center" wrapText="1"/>
    </xf>
    <xf numFmtId="4" fontId="78" fillId="0" borderId="12" xfId="0" applyNumberFormat="1" applyFont="1" applyBorder="1" applyAlignment="1" applyProtection="1" quotePrefix="1">
      <alignment horizontal="right" vertical="center"/>
      <protection/>
    </xf>
    <xf numFmtId="10" fontId="78" fillId="0" borderId="10" xfId="0" applyNumberFormat="1" applyFont="1" applyFill="1" applyBorder="1" applyAlignment="1" applyProtection="1">
      <alignment horizontal="center" vertical="center" wrapText="1"/>
      <protection/>
    </xf>
    <xf numFmtId="4" fontId="78" fillId="0" borderId="12" xfId="0" applyNumberFormat="1" applyFont="1" applyFill="1" applyBorder="1" applyAlignment="1" applyProtection="1">
      <alignment horizontal="right" vertical="center" wrapText="1"/>
      <protection/>
    </xf>
    <xf numFmtId="4" fontId="78" fillId="0" borderId="28" xfId="0" applyNumberFormat="1" applyFont="1" applyFill="1" applyBorder="1" applyAlignment="1" applyProtection="1">
      <alignment horizontal="right" vertical="center" wrapText="1"/>
      <protection/>
    </xf>
    <xf numFmtId="4" fontId="78" fillId="0" borderId="12" xfId="0" applyNumberFormat="1" applyFont="1" applyFill="1" applyBorder="1" applyAlignment="1">
      <alignment horizontal="right" vertical="center" wrapText="1"/>
    </xf>
    <xf numFmtId="4" fontId="78" fillId="0" borderId="28" xfId="0" applyNumberFormat="1" applyFont="1" applyFill="1" applyBorder="1" applyAlignment="1">
      <alignment horizontal="right" vertical="center" wrapText="1"/>
    </xf>
    <xf numFmtId="4" fontId="24" fillId="0" borderId="12" xfId="0" applyNumberFormat="1" applyFont="1" applyBorder="1" applyAlignment="1" applyProtection="1">
      <alignment horizontal="right" vertical="center"/>
      <protection locked="0"/>
    </xf>
    <xf numFmtId="4" fontId="24" fillId="0" borderId="10" xfId="0" applyNumberFormat="1" applyFont="1" applyBorder="1" applyAlignment="1" applyProtection="1">
      <alignment horizontal="right" vertical="center"/>
      <protection locked="0"/>
    </xf>
    <xf numFmtId="0" fontId="75" fillId="0" borderId="0" xfId="0" applyFont="1" applyAlignment="1">
      <alignment vertical="center"/>
    </xf>
    <xf numFmtId="0" fontId="0" fillId="0" borderId="0" xfId="0" applyAlignment="1">
      <alignment vertical="center"/>
    </xf>
    <xf numFmtId="0" fontId="72" fillId="0" borderId="0" xfId="0" applyFont="1" applyFill="1" applyAlignment="1">
      <alignment horizontal="left" wrapText="1"/>
    </xf>
    <xf numFmtId="0" fontId="0" fillId="0" borderId="0" xfId="0" applyFill="1" applyAlignment="1">
      <alignment horizontal="left" wrapText="1"/>
    </xf>
    <xf numFmtId="4" fontId="0" fillId="0" borderId="59" xfId="0" applyNumberFormat="1" applyFill="1" applyBorder="1" applyAlignment="1" applyProtection="1">
      <alignment horizontal="right"/>
      <protection/>
    </xf>
    <xf numFmtId="0" fontId="0" fillId="0" borderId="60" xfId="0" applyBorder="1" applyAlignment="1" applyProtection="1">
      <alignment/>
      <protection/>
    </xf>
    <xf numFmtId="4" fontId="67" fillId="0" borderId="59" xfId="0" applyNumberFormat="1" applyFont="1" applyFill="1" applyBorder="1" applyAlignment="1" applyProtection="1">
      <alignment horizontal="right"/>
      <protection/>
    </xf>
    <xf numFmtId="4" fontId="15" fillId="0" borderId="59" xfId="0" applyNumberFormat="1" applyFont="1" applyFill="1" applyBorder="1" applyAlignment="1" applyProtection="1">
      <alignment horizontal="right" vertical="center" wrapText="1"/>
      <protection locked="0"/>
    </xf>
    <xf numFmtId="4" fontId="72" fillId="0" borderId="60" xfId="0" applyNumberFormat="1" applyFont="1" applyBorder="1" applyAlignment="1" applyProtection="1">
      <alignment horizontal="right"/>
      <protection locked="0"/>
    </xf>
    <xf numFmtId="0" fontId="67" fillId="0" borderId="61" xfId="0" applyFont="1" applyFill="1" applyBorder="1" applyAlignment="1">
      <alignment horizontal="left" vertical="center" wrapText="1"/>
    </xf>
    <xf numFmtId="0" fontId="67" fillId="0" borderId="32" xfId="0" applyFont="1" applyFill="1" applyBorder="1" applyAlignment="1">
      <alignment horizontal="left" vertical="center" wrapText="1"/>
    </xf>
    <xf numFmtId="0" fontId="67" fillId="0" borderId="55" xfId="0" applyFont="1" applyFill="1" applyBorder="1" applyAlignment="1">
      <alignment horizontal="left" vertical="center" wrapText="1"/>
    </xf>
    <xf numFmtId="0" fontId="67" fillId="0" borderId="16" xfId="0" applyFont="1" applyFill="1" applyBorder="1" applyAlignment="1">
      <alignment horizontal="left" vertical="center"/>
    </xf>
    <xf numFmtId="0" fontId="67" fillId="0" borderId="18" xfId="0" applyFont="1" applyFill="1" applyBorder="1" applyAlignment="1">
      <alignment horizontal="left" vertical="center"/>
    </xf>
    <xf numFmtId="0" fontId="0" fillId="0" borderId="25" xfId="0" applyBorder="1" applyAlignment="1">
      <alignment/>
    </xf>
    <xf numFmtId="0" fontId="52" fillId="33" borderId="59" xfId="0" applyFont="1" applyFill="1" applyBorder="1" applyAlignment="1">
      <alignment horizontal="center" vertical="center"/>
    </xf>
    <xf numFmtId="0" fontId="53" fillId="0" borderId="32" xfId="0" applyFont="1" applyBorder="1" applyAlignment="1">
      <alignment horizontal="center" vertical="center"/>
    </xf>
    <xf numFmtId="0" fontId="53" fillId="0" borderId="60" xfId="0" applyFont="1" applyBorder="1" applyAlignment="1">
      <alignment horizontal="center" vertical="center"/>
    </xf>
    <xf numFmtId="0" fontId="6" fillId="0" borderId="0" xfId="0" applyFont="1" applyFill="1" applyAlignment="1">
      <alignment horizontal="right"/>
    </xf>
    <xf numFmtId="0" fontId="7" fillId="0" borderId="0" xfId="0" applyFont="1" applyFill="1" applyAlignment="1">
      <alignment horizontal="center" wrapText="1"/>
    </xf>
    <xf numFmtId="0" fontId="7" fillId="0" borderId="0" xfId="0" applyFont="1" applyFill="1" applyAlignment="1">
      <alignment horizontal="center"/>
    </xf>
    <xf numFmtId="0" fontId="7" fillId="0" borderId="14" xfId="0" applyFont="1" applyFill="1" applyBorder="1" applyAlignment="1">
      <alignment horizontal="center" wrapText="1"/>
    </xf>
    <xf numFmtId="0" fontId="7" fillId="0" borderId="14" xfId="0" applyFont="1" applyFill="1" applyBorder="1" applyAlignment="1">
      <alignment horizontal="center"/>
    </xf>
    <xf numFmtId="0" fontId="2" fillId="0" borderId="62" xfId="0" applyFont="1" applyFill="1" applyBorder="1" applyAlignment="1">
      <alignment horizontal="center" vertical="center" wrapText="1"/>
    </xf>
    <xf numFmtId="0" fontId="2" fillId="0" borderId="63" xfId="0" applyFont="1" applyFill="1" applyBorder="1" applyAlignment="1">
      <alignment horizontal="center" vertical="center" wrapText="1"/>
    </xf>
    <xf numFmtId="0" fontId="72" fillId="0" borderId="0" xfId="0" applyFont="1" applyFill="1" applyAlignment="1">
      <alignment wrapText="1"/>
    </xf>
    <xf numFmtId="0" fontId="67" fillId="0" borderId="64" xfId="0" applyFont="1" applyFill="1" applyBorder="1" applyAlignment="1">
      <alignment/>
    </xf>
    <xf numFmtId="0" fontId="0" fillId="0" borderId="65" xfId="0" applyBorder="1" applyAlignment="1">
      <alignment/>
    </xf>
    <xf numFmtId="0" fontId="0" fillId="0" borderId="32" xfId="0" applyBorder="1" applyAlignment="1">
      <alignment horizontal="center" vertical="center"/>
    </xf>
    <xf numFmtId="0" fontId="0" fillId="0" borderId="60" xfId="0" applyBorder="1" applyAlignment="1">
      <alignment horizontal="center" vertical="center"/>
    </xf>
    <xf numFmtId="0" fontId="8" fillId="0" borderId="0" xfId="0" applyFont="1" applyFill="1" applyAlignment="1">
      <alignment horizontal="right"/>
    </xf>
    <xf numFmtId="0" fontId="0" fillId="0" borderId="0" xfId="0" applyAlignment="1">
      <alignment/>
    </xf>
    <xf numFmtId="0" fontId="2" fillId="0" borderId="14" xfId="0" applyFont="1" applyFill="1" applyBorder="1" applyAlignment="1">
      <alignment horizontal="center"/>
    </xf>
    <xf numFmtId="0" fontId="0" fillId="0" borderId="14" xfId="0" applyBorder="1" applyAlignment="1">
      <alignment/>
    </xf>
    <xf numFmtId="0" fontId="10" fillId="0" borderId="19" xfId="0" applyFont="1" applyFill="1" applyBorder="1" applyAlignment="1">
      <alignment horizontal="right"/>
    </xf>
    <xf numFmtId="0" fontId="10" fillId="0" borderId="57" xfId="0" applyFont="1" applyFill="1" applyBorder="1" applyAlignment="1">
      <alignment horizontal="right"/>
    </xf>
    <xf numFmtId="0" fontId="72" fillId="0" borderId="0" xfId="0" applyFont="1" applyFill="1" applyAlignment="1">
      <alignment vertical="center" wrapText="1"/>
    </xf>
    <xf numFmtId="0" fontId="72" fillId="0" borderId="0" xfId="0" applyFont="1" applyFill="1" applyAlignment="1">
      <alignment horizontal="left" vertical="center" wrapText="1"/>
    </xf>
    <xf numFmtId="0" fontId="15" fillId="0" borderId="0" xfId="0" applyFont="1" applyFill="1" applyAlignment="1">
      <alignment vertical="center" wrapText="1"/>
    </xf>
    <xf numFmtId="0" fontId="9" fillId="0" borderId="0" xfId="0" applyFont="1" applyFill="1" applyAlignment="1">
      <alignment horizontal="center" wrapText="1"/>
    </xf>
    <xf numFmtId="0" fontId="10" fillId="0" borderId="64" xfId="0" applyFont="1" applyFill="1" applyBorder="1" applyAlignment="1">
      <alignment horizontal="left" wrapText="1"/>
    </xf>
    <xf numFmtId="0" fontId="10" fillId="0" borderId="65" xfId="0" applyFont="1" applyFill="1" applyBorder="1" applyAlignment="1">
      <alignment horizontal="left" wrapText="1"/>
    </xf>
    <xf numFmtId="0" fontId="10" fillId="0" borderId="19" xfId="0" applyFont="1" applyFill="1" applyBorder="1" applyAlignment="1">
      <alignment horizontal="left"/>
    </xf>
    <xf numFmtId="0" fontId="10" fillId="0" borderId="14" xfId="0" applyFont="1" applyFill="1" applyBorder="1" applyAlignment="1">
      <alignment horizontal="left"/>
    </xf>
    <xf numFmtId="0" fontId="10" fillId="0" borderId="45" xfId="0" applyFont="1" applyFill="1" applyBorder="1" applyAlignment="1">
      <alignment horizontal="left"/>
    </xf>
    <xf numFmtId="0" fontId="10" fillId="0" borderId="66" xfId="0" applyFont="1" applyFill="1" applyBorder="1" applyAlignment="1">
      <alignment horizontal="left" wrapText="1"/>
    </xf>
    <xf numFmtId="0" fontId="10" fillId="0" borderId="39" xfId="0" applyFont="1" applyFill="1" applyBorder="1" applyAlignment="1">
      <alignment horizontal="left" wrapText="1"/>
    </xf>
    <xf numFmtId="0" fontId="6" fillId="0" borderId="67" xfId="0" applyFont="1" applyFill="1" applyBorder="1" applyAlignment="1">
      <alignment horizontal="center" vertical="center" wrapText="1"/>
    </xf>
    <xf numFmtId="0" fontId="6" fillId="0" borderId="68" xfId="0" applyFont="1" applyFill="1" applyBorder="1" applyAlignment="1">
      <alignment horizontal="center" vertical="center" wrapText="1"/>
    </xf>
    <xf numFmtId="0" fontId="6" fillId="0" borderId="62" xfId="0" applyFont="1" applyFill="1" applyBorder="1" applyAlignment="1">
      <alignment horizontal="center" vertical="center" wrapText="1"/>
    </xf>
    <xf numFmtId="0" fontId="6" fillId="0" borderId="69" xfId="0" applyFont="1" applyFill="1" applyBorder="1" applyAlignment="1">
      <alignment horizontal="center" vertical="center" wrapText="1"/>
    </xf>
    <xf numFmtId="0" fontId="6" fillId="0" borderId="70"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71" xfId="0" applyFont="1" applyFill="1" applyBorder="1" applyAlignment="1">
      <alignment horizontal="center" vertical="center" wrapText="1"/>
    </xf>
    <xf numFmtId="0" fontId="0" fillId="0" borderId="0" xfId="0" applyFill="1" applyBorder="1" applyAlignment="1">
      <alignment horizontal="left" vertical="top" wrapText="1"/>
    </xf>
    <xf numFmtId="0" fontId="75" fillId="0" borderId="18" xfId="0" applyFont="1" applyBorder="1" applyAlignment="1">
      <alignment/>
    </xf>
    <xf numFmtId="0" fontId="0" fillId="0" borderId="32" xfId="0" applyBorder="1" applyAlignment="1">
      <alignment/>
    </xf>
    <xf numFmtId="0" fontId="0" fillId="0" borderId="60" xfId="0" applyBorder="1" applyAlignment="1">
      <alignment/>
    </xf>
    <xf numFmtId="0" fontId="21" fillId="0" borderId="0" xfId="0" applyFont="1" applyFill="1" applyBorder="1" applyAlignment="1">
      <alignment horizontal="right" vertical="center"/>
    </xf>
    <xf numFmtId="0" fontId="17" fillId="0" borderId="0" xfId="0" applyFont="1" applyFill="1" applyBorder="1" applyAlignment="1">
      <alignment horizontal="center" vertical="center"/>
    </xf>
    <xf numFmtId="0" fontId="6" fillId="0" borderId="47"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0" borderId="72"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73" fillId="0" borderId="0" xfId="0" applyFont="1" applyFill="1" applyAlignment="1">
      <alignment horizontal="left" wrapText="1"/>
    </xf>
    <xf numFmtId="0" fontId="21" fillId="0" borderId="6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1" fillId="0" borderId="48" xfId="0" applyFont="1" applyFill="1" applyBorder="1" applyAlignment="1">
      <alignment horizontal="center" vertical="center" wrapText="1"/>
    </xf>
    <xf numFmtId="0" fontId="14" fillId="0" borderId="20" xfId="0" applyFont="1" applyBorder="1" applyAlignment="1">
      <alignment horizontal="center" vertical="center" wrapText="1"/>
    </xf>
    <xf numFmtId="0" fontId="21" fillId="0" borderId="20" xfId="0" applyFont="1" applyFill="1" applyBorder="1" applyAlignment="1">
      <alignment horizontal="center" vertical="center" wrapText="1"/>
    </xf>
    <xf numFmtId="4" fontId="76" fillId="0" borderId="59" xfId="0" applyNumberFormat="1" applyFont="1" applyBorder="1" applyAlignment="1" applyProtection="1">
      <alignment horizontal="left" vertical="center"/>
      <protection/>
    </xf>
    <xf numFmtId="0" fontId="0" fillId="0" borderId="32" xfId="0" applyBorder="1" applyAlignment="1" applyProtection="1">
      <alignment horizontal="left" vertical="center"/>
      <protection/>
    </xf>
    <xf numFmtId="0" fontId="0" fillId="0" borderId="60" xfId="0" applyBorder="1" applyAlignment="1" applyProtection="1">
      <alignment horizontal="left" vertical="center"/>
      <protection/>
    </xf>
    <xf numFmtId="0" fontId="77" fillId="0" borderId="0" xfId="0" applyFont="1" applyFill="1" applyAlignment="1" quotePrefix="1">
      <alignment horizontal="left" wrapText="1"/>
    </xf>
    <xf numFmtId="4" fontId="75" fillId="0" borderId="28" xfId="0" applyNumberFormat="1" applyFont="1" applyBorder="1" applyAlignment="1" applyProtection="1">
      <alignment horizontal="right" vertical="center"/>
      <protection/>
    </xf>
    <xf numFmtId="0" fontId="0" fillId="0" borderId="0" xfId="0" applyAlignment="1" applyProtection="1">
      <alignment/>
      <protection/>
    </xf>
    <xf numFmtId="0" fontId="22" fillId="0" borderId="38" xfId="0" applyFont="1" applyFill="1" applyBorder="1" applyAlignment="1">
      <alignment horizontal="center" vertical="center" wrapText="1"/>
    </xf>
    <xf numFmtId="0" fontId="22" fillId="0" borderId="29" xfId="0" applyFont="1" applyFill="1" applyBorder="1" applyAlignment="1">
      <alignment horizontal="center" vertical="center" wrapText="1"/>
    </xf>
    <xf numFmtId="0" fontId="21" fillId="0" borderId="49" xfId="0" applyFont="1" applyFill="1" applyBorder="1" applyAlignment="1">
      <alignment horizontal="center" vertical="center" wrapText="1"/>
    </xf>
    <xf numFmtId="0" fontId="21" fillId="0" borderId="41" xfId="0" applyFont="1" applyFill="1" applyBorder="1" applyAlignment="1">
      <alignment horizontal="center" vertical="center" wrapText="1"/>
    </xf>
    <xf numFmtId="0" fontId="76" fillId="0" borderId="18" xfId="0" applyFont="1" applyBorder="1" applyAlignment="1" applyProtection="1">
      <alignment wrapText="1"/>
      <protection/>
    </xf>
    <xf numFmtId="0" fontId="0" fillId="0" borderId="18" xfId="0" applyBorder="1" applyAlignment="1" applyProtection="1">
      <alignment/>
      <protection/>
    </xf>
    <xf numFmtId="0" fontId="21" fillId="0" borderId="0" xfId="0" applyFont="1" applyFill="1" applyBorder="1" applyAlignment="1">
      <alignment horizontal="right"/>
    </xf>
    <xf numFmtId="0" fontId="0" fillId="0" borderId="0" xfId="0" applyAlignment="1" applyProtection="1">
      <alignment horizontal="right"/>
      <protection/>
    </xf>
    <xf numFmtId="0" fontId="6" fillId="0" borderId="59" xfId="0" applyFont="1" applyBorder="1" applyAlignment="1">
      <alignment horizontal="center" vertical="center"/>
    </xf>
    <xf numFmtId="0" fontId="6" fillId="0" borderId="32" xfId="0" applyFont="1" applyBorder="1" applyAlignment="1">
      <alignment horizontal="center" vertical="center"/>
    </xf>
    <xf numFmtId="0" fontId="6" fillId="0" borderId="60" xfId="0" applyFont="1" applyBorder="1" applyAlignment="1">
      <alignment horizontal="center" vertical="center"/>
    </xf>
    <xf numFmtId="0" fontId="72" fillId="0" borderId="28" xfId="0" applyFont="1" applyBorder="1" applyAlignment="1">
      <alignment wrapText="1"/>
    </xf>
    <xf numFmtId="0" fontId="72" fillId="0" borderId="0" xfId="0" applyFont="1" applyBorder="1" applyAlignment="1">
      <alignment wrapText="1"/>
    </xf>
    <xf numFmtId="0" fontId="72" fillId="0" borderId="35" xfId="0" applyFont="1" applyBorder="1" applyAlignment="1">
      <alignment wrapText="1"/>
    </xf>
    <xf numFmtId="0" fontId="72" fillId="0" borderId="28" xfId="0" applyFont="1" applyBorder="1" applyAlignment="1">
      <alignment horizontal="left" wrapText="1"/>
    </xf>
    <xf numFmtId="0" fontId="72" fillId="0" borderId="0" xfId="0" applyFont="1" applyBorder="1" applyAlignment="1">
      <alignment horizontal="left" wrapText="1"/>
    </xf>
    <xf numFmtId="0" fontId="72" fillId="0" borderId="35" xfId="0" applyFont="1" applyBorder="1" applyAlignment="1">
      <alignment horizontal="left" wrapText="1"/>
    </xf>
    <xf numFmtId="0" fontId="72" fillId="0" borderId="0" xfId="0" applyFont="1" applyAlignment="1" quotePrefix="1">
      <alignment horizontal="left" wrapText="1"/>
    </xf>
    <xf numFmtId="0" fontId="72" fillId="0" borderId="28" xfId="0" applyFont="1" applyBorder="1" applyAlignment="1">
      <alignment vertical="top" wrapText="1"/>
    </xf>
    <xf numFmtId="0" fontId="72" fillId="0" borderId="0" xfId="0" applyFont="1" applyBorder="1" applyAlignment="1">
      <alignment vertical="top" wrapText="1"/>
    </xf>
    <xf numFmtId="0" fontId="72" fillId="0" borderId="28" xfId="0" applyFont="1" applyBorder="1" applyAlignment="1">
      <alignment horizontal="left" vertical="top" wrapText="1"/>
    </xf>
    <xf numFmtId="0" fontId="72" fillId="0" borderId="0" xfId="0" applyFont="1" applyBorder="1" applyAlignment="1">
      <alignment horizontal="left" vertical="top" wrapText="1"/>
    </xf>
    <xf numFmtId="0" fontId="72" fillId="0" borderId="35" xfId="0" applyFont="1" applyBorder="1" applyAlignment="1">
      <alignment horizontal="left" vertical="top" wrapText="1"/>
    </xf>
    <xf numFmtId="0" fontId="14" fillId="0" borderId="59"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60" xfId="0" applyFont="1" applyBorder="1" applyAlignment="1">
      <alignment horizontal="center" vertical="center" wrapText="1"/>
    </xf>
    <xf numFmtId="0" fontId="21" fillId="0" borderId="28" xfId="0" applyFont="1" applyBorder="1" applyAlignment="1">
      <alignment vertical="top" wrapText="1"/>
    </xf>
    <xf numFmtId="0" fontId="21" fillId="0" borderId="0" xfId="0" applyFont="1" applyBorder="1" applyAlignment="1">
      <alignment vertical="top" wrapText="1"/>
    </xf>
    <xf numFmtId="0" fontId="15" fillId="0" borderId="28" xfId="0" applyFont="1" applyBorder="1" applyAlignment="1">
      <alignment wrapText="1"/>
    </xf>
    <xf numFmtId="0" fontId="72" fillId="0" borderId="0" xfId="0" applyFont="1" applyAlignment="1">
      <alignment/>
    </xf>
    <xf numFmtId="0" fontId="72" fillId="0" borderId="35" xfId="0" applyFont="1" applyBorder="1" applyAlignment="1">
      <alignment/>
    </xf>
    <xf numFmtId="0" fontId="15" fillId="0" borderId="28" xfId="0" applyFont="1" applyBorder="1" applyAlignment="1">
      <alignment horizontal="left"/>
    </xf>
    <xf numFmtId="0" fontId="15" fillId="0" borderId="0" xfId="0" applyFont="1" applyBorder="1" applyAlignment="1">
      <alignment horizontal="left"/>
    </xf>
    <xf numFmtId="0" fontId="21" fillId="0" borderId="28" xfId="0" applyFont="1" applyBorder="1" applyAlignment="1">
      <alignment horizontal="left"/>
    </xf>
    <xf numFmtId="0" fontId="21" fillId="0" borderId="0" xfId="0" applyFont="1" applyBorder="1" applyAlignment="1">
      <alignment horizontal="left"/>
    </xf>
    <xf numFmtId="0" fontId="15" fillId="0" borderId="59" xfId="0" applyFont="1" applyBorder="1" applyAlignment="1">
      <alignment horizontal="center" vertical="center"/>
    </xf>
    <xf numFmtId="0" fontId="72" fillId="0" borderId="32" xfId="0" applyFont="1" applyBorder="1" applyAlignment="1">
      <alignment horizontal="center" vertical="center"/>
    </xf>
    <xf numFmtId="0" fontId="72" fillId="0" borderId="60" xfId="0" applyFont="1" applyBorder="1" applyAlignment="1">
      <alignment horizontal="center" vertical="center"/>
    </xf>
    <xf numFmtId="0" fontId="21" fillId="0" borderId="73" xfId="0" applyFont="1" applyBorder="1" applyAlignment="1">
      <alignment horizontal="center"/>
    </xf>
    <xf numFmtId="0" fontId="21" fillId="0" borderId="24" xfId="0" applyFont="1" applyBorder="1" applyAlignment="1">
      <alignment horizontal="center"/>
    </xf>
    <xf numFmtId="0" fontId="21" fillId="0" borderId="11" xfId="0" applyFont="1" applyBorder="1" applyAlignment="1">
      <alignment horizontal="center"/>
    </xf>
    <xf numFmtId="0" fontId="15" fillId="0" borderId="28" xfId="0" applyFont="1" applyBorder="1" applyAlignment="1">
      <alignment horizontal="center"/>
    </xf>
    <xf numFmtId="0" fontId="72" fillId="0" borderId="0" xfId="0" applyFont="1" applyBorder="1" applyAlignment="1">
      <alignment horizontal="center"/>
    </xf>
    <xf numFmtId="0" fontId="72" fillId="0" borderId="35" xfId="0" applyFont="1" applyBorder="1" applyAlignment="1">
      <alignment horizontal="center"/>
    </xf>
    <xf numFmtId="0" fontId="15" fillId="0" borderId="59" xfId="0" applyFont="1" applyBorder="1" applyAlignment="1">
      <alignment horizontal="center" vertical="center" wrapText="1"/>
    </xf>
    <xf numFmtId="0" fontId="72" fillId="0" borderId="32" xfId="0" applyFont="1" applyBorder="1" applyAlignment="1">
      <alignment horizontal="center" vertical="center" wrapText="1"/>
    </xf>
    <xf numFmtId="0" fontId="72" fillId="0" borderId="60" xfId="0" applyFont="1" applyBorder="1" applyAlignment="1">
      <alignment horizontal="center" vertical="center" wrapText="1"/>
    </xf>
    <xf numFmtId="0" fontId="0" fillId="0" borderId="20" xfId="0" applyBorder="1" applyAlignment="1">
      <alignment horizontal="center" vertical="center" wrapText="1"/>
    </xf>
    <xf numFmtId="0" fontId="21" fillId="0" borderId="18" xfId="0" applyFont="1" applyBorder="1" applyAlignment="1">
      <alignment vertical="top" wrapText="1"/>
    </xf>
    <xf numFmtId="0" fontId="6" fillId="0" borderId="61" xfId="0" applyFont="1" applyBorder="1" applyAlignment="1">
      <alignment horizontal="left" vertical="center"/>
    </xf>
    <xf numFmtId="0" fontId="6" fillId="0" borderId="32" xfId="0" applyFont="1" applyBorder="1" applyAlignment="1">
      <alignment horizontal="left" vertical="center"/>
    </xf>
    <xf numFmtId="0" fontId="6" fillId="0" borderId="55" xfId="0" applyFont="1" applyBorder="1" applyAlignment="1">
      <alignment horizontal="left" vertical="center"/>
    </xf>
    <xf numFmtId="0" fontId="72" fillId="0" borderId="18" xfId="0" applyFont="1" applyBorder="1" applyAlignment="1">
      <alignment vertical="center" wrapText="1"/>
    </xf>
    <xf numFmtId="0" fontId="72" fillId="0" borderId="0" xfId="0" applyFont="1" applyBorder="1" applyAlignment="1">
      <alignment vertical="center" wrapText="1"/>
    </xf>
    <xf numFmtId="0" fontId="72" fillId="0" borderId="18" xfId="0" applyFont="1" applyBorder="1" applyAlignment="1">
      <alignment horizontal="left" wrapText="1"/>
    </xf>
    <xf numFmtId="0" fontId="72" fillId="0" borderId="18" xfId="0" applyFont="1" applyBorder="1" applyAlignment="1">
      <alignment vertical="top" wrapText="1"/>
    </xf>
    <xf numFmtId="0" fontId="72" fillId="0" borderId="18" xfId="0" applyFont="1" applyBorder="1" applyAlignment="1">
      <alignment horizontal="left" vertical="top" wrapText="1"/>
    </xf>
    <xf numFmtId="0" fontId="14" fillId="0" borderId="61" xfId="0" applyFont="1" applyBorder="1" applyAlignment="1">
      <alignment horizontal="left" vertical="center" wrapText="1"/>
    </xf>
    <xf numFmtId="0" fontId="14" fillId="0" borderId="32" xfId="0" applyFont="1" applyBorder="1" applyAlignment="1">
      <alignment horizontal="left" vertical="center" wrapText="1"/>
    </xf>
    <xf numFmtId="0" fontId="14" fillId="0" borderId="55" xfId="0" applyFont="1" applyBorder="1" applyAlignment="1">
      <alignment horizontal="left" vertical="center" wrapText="1"/>
    </xf>
    <xf numFmtId="0" fontId="15" fillId="0" borderId="18" xfId="0" applyFont="1" applyBorder="1" applyAlignment="1">
      <alignment horizontal="left"/>
    </xf>
    <xf numFmtId="0" fontId="15" fillId="0" borderId="18" xfId="0" applyFont="1" applyBorder="1" applyAlignment="1">
      <alignment wrapText="1"/>
    </xf>
    <xf numFmtId="0" fontId="72" fillId="0" borderId="0" xfId="0" applyFont="1" applyBorder="1" applyAlignment="1">
      <alignment/>
    </xf>
    <xf numFmtId="0" fontId="21" fillId="0" borderId="18" xfId="0" applyFont="1" applyBorder="1" applyAlignment="1">
      <alignment horizontal="left"/>
    </xf>
    <xf numFmtId="0" fontId="15" fillId="0" borderId="61" xfId="0" applyFont="1" applyBorder="1" applyAlignment="1">
      <alignment horizontal="left" vertical="center"/>
    </xf>
    <xf numFmtId="0" fontId="72" fillId="0" borderId="32" xfId="0" applyFont="1" applyBorder="1" applyAlignment="1">
      <alignment horizontal="left" vertical="center"/>
    </xf>
    <xf numFmtId="0" fontId="72" fillId="0" borderId="55" xfId="0" applyFont="1" applyBorder="1" applyAlignment="1">
      <alignment horizontal="left" vertical="center"/>
    </xf>
    <xf numFmtId="0" fontId="17" fillId="0" borderId="0" xfId="0" applyFont="1" applyBorder="1" applyAlignment="1">
      <alignment horizontal="center"/>
    </xf>
    <xf numFmtId="0" fontId="15" fillId="0" borderId="0" xfId="0" applyFont="1" applyBorder="1" applyAlignment="1">
      <alignment horizontal="center"/>
    </xf>
    <xf numFmtId="0" fontId="15" fillId="0" borderId="62" xfId="0" applyFont="1" applyBorder="1" applyAlignment="1">
      <alignment horizontal="center" vertical="center" wrapText="1"/>
    </xf>
    <xf numFmtId="0" fontId="0" fillId="0" borderId="69" xfId="0" applyBorder="1" applyAlignment="1">
      <alignment horizontal="center" vertical="center" wrapText="1"/>
    </xf>
  </cellXfs>
  <cellStyles count="5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Migliaia [0] 2" xfId="46"/>
    <cellStyle name="Neutrale" xfId="47"/>
    <cellStyle name="Normale 2" xfId="48"/>
    <cellStyle name="Normale 3" xfId="49"/>
    <cellStyle name="Normale 4" xfId="50"/>
    <cellStyle name="Normale_All_7_-_BILANCIO_DI_PREVISIONE" xfId="51"/>
    <cellStyle name="Nota" xfId="52"/>
    <cellStyle name="Output" xfId="53"/>
    <cellStyle name="Percent" xfId="54"/>
    <cellStyle name="Testo avviso" xfId="55"/>
    <cellStyle name="Testo descrittivo" xfId="56"/>
    <cellStyle name="Titolo" xfId="57"/>
    <cellStyle name="Titolo 1" xfId="58"/>
    <cellStyle name="Titolo 2" xfId="59"/>
    <cellStyle name="Titolo 3" xfId="60"/>
    <cellStyle name="Titolo 4" xfId="61"/>
    <cellStyle name="Totale" xfId="62"/>
    <cellStyle name="Valore non valido" xfId="63"/>
    <cellStyle name="Valore valido" xfId="64"/>
    <cellStyle name="Currency" xfId="65"/>
    <cellStyle name="Currency [0]" xfId="66"/>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FFC000"/>
        </patternFill>
      </fill>
    </dxf>
    <dxf>
      <fill>
        <patternFill>
          <bgColor rgb="FFFF0000"/>
        </patternFill>
      </fill>
    </dxf>
    <dxf>
      <fill>
        <patternFill>
          <bgColor rgb="FFFFC000"/>
        </patternFill>
      </fill>
    </dxf>
    <dxf>
      <font>
        <color rgb="FF9C0006"/>
      </font>
      <fill>
        <patternFill>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14"/>
  <sheetViews>
    <sheetView showGridLines="0" tabSelected="1" zoomScalePageLayoutView="0" workbookViewId="0" topLeftCell="A1">
      <selection activeCell="A1" sqref="A1:F1"/>
    </sheetView>
  </sheetViews>
  <sheetFormatPr defaultColWidth="9.140625" defaultRowHeight="15"/>
  <cols>
    <col min="1" max="1" width="63.8515625" style="1" bestFit="1" customWidth="1"/>
    <col min="2" max="3" width="5.7109375" style="1" customWidth="1"/>
    <col min="4" max="6" width="13.28125" style="1" customWidth="1"/>
    <col min="7" max="16384" width="9.140625" style="1" customWidth="1"/>
  </cols>
  <sheetData>
    <row r="1" spans="1:6" ht="15">
      <c r="A1" s="467"/>
      <c r="B1" s="467"/>
      <c r="C1" s="467"/>
      <c r="D1" s="467"/>
      <c r="E1" s="467"/>
      <c r="F1" s="467"/>
    </row>
    <row r="2" spans="1:6" ht="24.75" customHeight="1">
      <c r="A2" s="468" t="s">
        <v>503</v>
      </c>
      <c r="B2" s="469"/>
      <c r="C2" s="469"/>
      <c r="D2" s="469"/>
      <c r="E2" s="469"/>
      <c r="F2" s="470"/>
    </row>
    <row r="3" spans="1:6" ht="15">
      <c r="A3" s="471" t="s">
        <v>1</v>
      </c>
      <c r="B3" s="471"/>
      <c r="C3" s="471"/>
      <c r="D3" s="471"/>
      <c r="E3" s="471"/>
      <c r="F3" s="471"/>
    </row>
    <row r="4" spans="1:6" ht="21">
      <c r="A4" s="472" t="s">
        <v>510</v>
      </c>
      <c r="B4" s="473"/>
      <c r="C4" s="473"/>
      <c r="D4" s="473"/>
      <c r="E4" s="473"/>
      <c r="F4" s="473"/>
    </row>
    <row r="5" spans="1:6" ht="21.75" thickBot="1">
      <c r="A5" s="474" t="s">
        <v>509</v>
      </c>
      <c r="B5" s="475"/>
      <c r="C5" s="475"/>
      <c r="D5" s="475"/>
      <c r="E5" s="475"/>
      <c r="F5" s="475"/>
    </row>
    <row r="6" spans="1:7" ht="75.75" thickTop="1">
      <c r="A6" s="476" t="s">
        <v>2</v>
      </c>
      <c r="B6" s="477"/>
      <c r="C6" s="9"/>
      <c r="D6" s="9" t="s">
        <v>504</v>
      </c>
      <c r="E6" s="9" t="s">
        <v>505</v>
      </c>
      <c r="F6" s="45" t="s">
        <v>506</v>
      </c>
      <c r="G6" s="208"/>
    </row>
    <row r="7" spans="1:7" ht="15">
      <c r="A7" s="10"/>
      <c r="B7" s="6"/>
      <c r="C7" s="4"/>
      <c r="D7" s="23"/>
      <c r="E7" s="23"/>
      <c r="F7" s="24"/>
      <c r="G7" s="208"/>
    </row>
    <row r="8" spans="1:7" ht="15">
      <c r="A8" s="11" t="s">
        <v>3</v>
      </c>
      <c r="B8" s="460">
        <v>5169880.72</v>
      </c>
      <c r="C8" s="461"/>
      <c r="D8" s="25"/>
      <c r="E8" s="25"/>
      <c r="F8" s="26"/>
      <c r="G8" s="382" t="s">
        <v>465</v>
      </c>
    </row>
    <row r="9" spans="1:7" ht="15">
      <c r="A9" s="12"/>
      <c r="B9" s="6"/>
      <c r="C9" s="27"/>
      <c r="D9" s="28"/>
      <c r="E9" s="28"/>
      <c r="F9" s="29"/>
      <c r="G9" s="208"/>
    </row>
    <row r="10" spans="1:7" ht="15">
      <c r="A10" s="13" t="s">
        <v>4</v>
      </c>
      <c r="B10" s="5" t="s">
        <v>5</v>
      </c>
      <c r="C10" s="2"/>
      <c r="D10" s="57">
        <v>122795.93</v>
      </c>
      <c r="E10" s="57">
        <v>0</v>
      </c>
      <c r="F10" s="58">
        <v>0</v>
      </c>
      <c r="G10" s="207" t="s">
        <v>436</v>
      </c>
    </row>
    <row r="11" spans="1:7" ht="15">
      <c r="A11" s="13"/>
      <c r="B11" s="5"/>
      <c r="C11" s="2"/>
      <c r="D11" s="48"/>
      <c r="E11" s="50"/>
      <c r="F11" s="49"/>
      <c r="G11" s="208"/>
    </row>
    <row r="12" spans="1:7" ht="15">
      <c r="A12" s="15" t="s">
        <v>6</v>
      </c>
      <c r="B12" s="5" t="s">
        <v>7</v>
      </c>
      <c r="C12" s="2"/>
      <c r="D12" s="57">
        <v>0</v>
      </c>
      <c r="E12" s="57">
        <v>0</v>
      </c>
      <c r="F12" s="58">
        <v>0</v>
      </c>
      <c r="G12" s="382" t="s">
        <v>507</v>
      </c>
    </row>
    <row r="13" spans="1:7" ht="15">
      <c r="A13" s="13"/>
      <c r="B13" s="5"/>
      <c r="C13" s="2"/>
      <c r="D13" s="48"/>
      <c r="E13" s="48"/>
      <c r="F13" s="49"/>
      <c r="G13" s="208"/>
    </row>
    <row r="14" spans="1:7" ht="15">
      <c r="A14" s="13" t="s">
        <v>8</v>
      </c>
      <c r="B14" s="5" t="s">
        <v>5</v>
      </c>
      <c r="C14" s="2"/>
      <c r="D14" s="57">
        <v>2448701.64</v>
      </c>
      <c r="E14" s="57">
        <v>2222007.44</v>
      </c>
      <c r="F14" s="58">
        <v>2222007.44</v>
      </c>
      <c r="G14" s="208" t="s">
        <v>464</v>
      </c>
    </row>
    <row r="15" spans="1:7" ht="15">
      <c r="A15" s="14" t="s">
        <v>9</v>
      </c>
      <c r="B15" s="5"/>
      <c r="C15" s="2"/>
      <c r="D15" s="59">
        <v>0</v>
      </c>
      <c r="E15" s="59">
        <v>0</v>
      </c>
      <c r="F15" s="60">
        <v>0</v>
      </c>
      <c r="G15" s="208"/>
    </row>
    <row r="16" spans="1:7" ht="15">
      <c r="A16" s="13"/>
      <c r="B16" s="5"/>
      <c r="C16" s="2"/>
      <c r="D16" s="48"/>
      <c r="E16" s="48"/>
      <c r="F16" s="49"/>
      <c r="G16" s="208"/>
    </row>
    <row r="17" spans="1:7" ht="30">
      <c r="A17" s="15" t="s">
        <v>10</v>
      </c>
      <c r="B17" s="5" t="s">
        <v>5</v>
      </c>
      <c r="C17" s="2"/>
      <c r="D17" s="57">
        <v>0</v>
      </c>
      <c r="E17" s="57">
        <v>0</v>
      </c>
      <c r="F17" s="58">
        <v>0</v>
      </c>
      <c r="G17" s="208" t="s">
        <v>437</v>
      </c>
    </row>
    <row r="18" spans="1:7" ht="15">
      <c r="A18" s="13"/>
      <c r="B18" s="5"/>
      <c r="C18" s="2"/>
      <c r="D18" s="48"/>
      <c r="E18" s="48"/>
      <c r="F18" s="49"/>
      <c r="G18" s="208"/>
    </row>
    <row r="19" spans="1:7" ht="15">
      <c r="A19" s="13" t="s">
        <v>11</v>
      </c>
      <c r="B19" s="5" t="s">
        <v>7</v>
      </c>
      <c r="C19" s="2"/>
      <c r="D19" s="57">
        <v>2581791.110000001</v>
      </c>
      <c r="E19" s="57">
        <v>2205092.0600000005</v>
      </c>
      <c r="F19" s="58">
        <v>2207092.06</v>
      </c>
      <c r="G19" s="208" t="s">
        <v>438</v>
      </c>
    </row>
    <row r="20" spans="1:7" ht="15">
      <c r="A20" s="14" t="s">
        <v>12</v>
      </c>
      <c r="B20" s="5"/>
      <c r="C20" s="2"/>
      <c r="D20" s="48"/>
      <c r="E20" s="48"/>
      <c r="F20" s="49"/>
      <c r="G20" s="208"/>
    </row>
    <row r="21" spans="1:7" ht="15">
      <c r="A21" s="14" t="s">
        <v>13</v>
      </c>
      <c r="B21" s="5"/>
      <c r="C21" s="2"/>
      <c r="D21" s="59">
        <v>0</v>
      </c>
      <c r="E21" s="59">
        <v>0</v>
      </c>
      <c r="F21" s="60">
        <v>0</v>
      </c>
      <c r="G21" s="208" t="s">
        <v>439</v>
      </c>
    </row>
    <row r="22" spans="1:7" ht="15">
      <c r="A22" s="14" t="s">
        <v>14</v>
      </c>
      <c r="B22" s="5"/>
      <c r="C22" s="2"/>
      <c r="D22" s="59">
        <v>123829.49</v>
      </c>
      <c r="E22" s="59">
        <v>135468.23</v>
      </c>
      <c r="F22" s="60">
        <v>142598.14</v>
      </c>
      <c r="G22" s="208" t="s">
        <v>440</v>
      </c>
    </row>
    <row r="23" spans="1:7" ht="15">
      <c r="A23" s="13"/>
      <c r="B23" s="5"/>
      <c r="C23" s="2"/>
      <c r="D23" s="48"/>
      <c r="E23" s="48"/>
      <c r="F23" s="49"/>
      <c r="G23" s="208"/>
    </row>
    <row r="24" spans="1:7" ht="15">
      <c r="A24" s="16" t="s">
        <v>15</v>
      </c>
      <c r="B24" s="5" t="s">
        <v>7</v>
      </c>
      <c r="C24" s="2"/>
      <c r="D24" s="57">
        <v>0</v>
      </c>
      <c r="E24" s="57">
        <v>0</v>
      </c>
      <c r="F24" s="58">
        <v>0</v>
      </c>
      <c r="G24" s="208" t="s">
        <v>441</v>
      </c>
    </row>
    <row r="25" spans="1:7" ht="15">
      <c r="A25" s="13"/>
      <c r="B25" s="5"/>
      <c r="C25" s="2"/>
      <c r="D25" s="48"/>
      <c r="E25" s="48"/>
      <c r="F25" s="49"/>
      <c r="G25" s="208"/>
    </row>
    <row r="26" spans="1:7" ht="30">
      <c r="A26" s="15" t="s">
        <v>16</v>
      </c>
      <c r="B26" s="5" t="s">
        <v>7</v>
      </c>
      <c r="C26" s="2"/>
      <c r="D26" s="57">
        <v>0</v>
      </c>
      <c r="E26" s="57">
        <v>0</v>
      </c>
      <c r="F26" s="58">
        <v>0</v>
      </c>
      <c r="G26" s="208" t="s">
        <v>442</v>
      </c>
    </row>
    <row r="27" spans="1:7" ht="15">
      <c r="A27" s="14" t="s">
        <v>9</v>
      </c>
      <c r="B27" s="30"/>
      <c r="C27" s="31"/>
      <c r="D27" s="59">
        <v>0</v>
      </c>
      <c r="E27" s="59">
        <v>0</v>
      </c>
      <c r="F27" s="60">
        <v>0</v>
      </c>
      <c r="G27" s="208"/>
    </row>
    <row r="28" spans="1:7" s="214" customFormat="1" ht="30" customHeight="1">
      <c r="A28" s="392" t="s">
        <v>466</v>
      </c>
      <c r="B28" s="391"/>
      <c r="C28" s="390"/>
      <c r="D28" s="389">
        <v>0</v>
      </c>
      <c r="E28" s="389">
        <v>0</v>
      </c>
      <c r="F28" s="388">
        <v>0</v>
      </c>
      <c r="G28" s="217" t="s">
        <v>454</v>
      </c>
    </row>
    <row r="29" spans="1:7" ht="24.75" customHeight="1">
      <c r="A29" s="17" t="s">
        <v>17</v>
      </c>
      <c r="B29" s="32"/>
      <c r="C29" s="33"/>
      <c r="D29" s="51">
        <f>ROUND(D10+D14+D17-D19-D24-D12-D26,2)</f>
        <v>-10293.54</v>
      </c>
      <c r="E29" s="51">
        <f>ROUND(E10+E14+E17-E19-E24-E12-E26,2)</f>
        <v>16915.38</v>
      </c>
      <c r="F29" s="52">
        <f>ROUND(F10+F14+F17-F19-F24-F12-F26,2)</f>
        <v>14915.38</v>
      </c>
      <c r="G29" s="381" t="s">
        <v>463</v>
      </c>
    </row>
    <row r="30" spans="1:7" ht="15">
      <c r="A30" s="18"/>
      <c r="B30" s="34"/>
      <c r="C30" s="35"/>
      <c r="D30" s="36"/>
      <c r="E30" s="36"/>
      <c r="F30" s="37"/>
      <c r="G30" s="208"/>
    </row>
    <row r="31" spans="1:7" ht="30" customHeight="1">
      <c r="A31" s="462" t="s">
        <v>18</v>
      </c>
      <c r="B31" s="463"/>
      <c r="C31" s="463"/>
      <c r="D31" s="463"/>
      <c r="E31" s="463"/>
      <c r="F31" s="464"/>
      <c r="G31" s="208"/>
    </row>
    <row r="32" spans="1:7" ht="15">
      <c r="A32" s="13"/>
      <c r="B32" s="6"/>
      <c r="C32" s="2"/>
      <c r="D32" s="38"/>
      <c r="E32" s="38"/>
      <c r="F32" s="39"/>
      <c r="G32" s="208"/>
    </row>
    <row r="33" spans="1:7" ht="15">
      <c r="A33" s="46" t="s">
        <v>47</v>
      </c>
      <c r="B33" s="5" t="s">
        <v>5</v>
      </c>
      <c r="C33" s="2"/>
      <c r="D33" s="57">
        <v>61752.29999999999</v>
      </c>
      <c r="E33" s="7" t="s">
        <v>19</v>
      </c>
      <c r="F33" s="3" t="s">
        <v>19</v>
      </c>
      <c r="G33" s="207" t="s">
        <v>508</v>
      </c>
    </row>
    <row r="34" spans="1:7" ht="15">
      <c r="A34" s="14" t="s">
        <v>9</v>
      </c>
      <c r="B34" s="30"/>
      <c r="C34" s="31"/>
      <c r="D34" s="59">
        <v>0</v>
      </c>
      <c r="E34" s="7"/>
      <c r="F34" s="3"/>
      <c r="G34" s="208"/>
    </row>
    <row r="35" spans="1:7" ht="15">
      <c r="A35" s="47"/>
      <c r="B35" s="5"/>
      <c r="C35" s="2"/>
      <c r="D35" s="7"/>
      <c r="E35" s="7"/>
      <c r="F35" s="3"/>
      <c r="G35" s="208"/>
    </row>
    <row r="36" spans="1:7" ht="30">
      <c r="A36" s="46" t="s">
        <v>20</v>
      </c>
      <c r="B36" s="5" t="s">
        <v>5</v>
      </c>
      <c r="C36" s="2"/>
      <c r="D36" s="57">
        <v>0</v>
      </c>
      <c r="E36" s="57">
        <v>0</v>
      </c>
      <c r="F36" s="58">
        <v>0</v>
      </c>
      <c r="G36" s="208"/>
    </row>
    <row r="37" spans="1:7" ht="15">
      <c r="A37" s="14" t="s">
        <v>9</v>
      </c>
      <c r="B37" s="30"/>
      <c r="C37" s="31"/>
      <c r="D37" s="59">
        <v>0</v>
      </c>
      <c r="E37" s="59">
        <v>0</v>
      </c>
      <c r="F37" s="60">
        <v>0</v>
      </c>
      <c r="G37" s="208"/>
    </row>
    <row r="38" spans="1:7" ht="15">
      <c r="A38" s="47"/>
      <c r="B38" s="5"/>
      <c r="C38" s="2"/>
      <c r="D38" s="48"/>
      <c r="E38" s="48"/>
      <c r="F38" s="49"/>
      <c r="G38" s="208"/>
    </row>
    <row r="39" spans="1:7" ht="30">
      <c r="A39" s="46" t="s">
        <v>21</v>
      </c>
      <c r="B39" s="5" t="s">
        <v>7</v>
      </c>
      <c r="C39" s="2"/>
      <c r="D39" s="57">
        <v>12000</v>
      </c>
      <c r="E39" s="57">
        <v>12000</v>
      </c>
      <c r="F39" s="58">
        <v>12000</v>
      </c>
      <c r="G39" s="208" t="s">
        <v>459</v>
      </c>
    </row>
    <row r="40" spans="1:7" ht="15">
      <c r="A40" s="47"/>
      <c r="B40" s="5"/>
      <c r="C40" s="2"/>
      <c r="D40" s="48"/>
      <c r="E40" s="48"/>
      <c r="F40" s="49"/>
      <c r="G40" s="208"/>
    </row>
    <row r="41" spans="1:7" ht="30">
      <c r="A41" s="46" t="s">
        <v>22</v>
      </c>
      <c r="B41" s="5" t="s">
        <v>5</v>
      </c>
      <c r="C41" s="2"/>
      <c r="D41" s="57">
        <v>0</v>
      </c>
      <c r="E41" s="57">
        <v>0</v>
      </c>
      <c r="F41" s="58">
        <v>0</v>
      </c>
      <c r="G41" s="208"/>
    </row>
    <row r="42" spans="1:7" ht="15">
      <c r="A42" s="18"/>
      <c r="B42" s="34"/>
      <c r="C42" s="35"/>
      <c r="D42" s="53"/>
      <c r="E42" s="53"/>
      <c r="F42" s="54"/>
      <c r="G42" s="208"/>
    </row>
    <row r="43" spans="1:7" ht="15">
      <c r="A43" s="465" t="s">
        <v>48</v>
      </c>
      <c r="B43" s="5"/>
      <c r="C43" s="2"/>
      <c r="D43" s="48"/>
      <c r="E43" s="48"/>
      <c r="F43" s="49"/>
      <c r="G43" s="207" t="s">
        <v>92</v>
      </c>
    </row>
    <row r="44" spans="1:7" ht="15">
      <c r="A44" s="466"/>
      <c r="B44" s="5"/>
      <c r="C44" s="2"/>
      <c r="D44" s="48"/>
      <c r="E44" s="48"/>
      <c r="F44" s="49"/>
      <c r="G44" s="208"/>
    </row>
    <row r="45" spans="1:7" ht="15.75" thickBot="1">
      <c r="A45" s="19" t="s">
        <v>23</v>
      </c>
      <c r="B45" s="22"/>
      <c r="C45" s="8"/>
      <c r="D45" s="55">
        <f>ROUND(D29+D33+D36-D39+D41,2)</f>
        <v>39458.76</v>
      </c>
      <c r="E45" s="55">
        <f>ROUND(E29+E36-E39+E41,2)</f>
        <v>4915.38</v>
      </c>
      <c r="F45" s="56">
        <f>ROUND(F29+F36-F39+F41,2)</f>
        <v>2915.38</v>
      </c>
      <c r="G45" s="381" t="s">
        <v>462</v>
      </c>
    </row>
    <row r="46" spans="1:7" ht="15.75" thickTop="1">
      <c r="A46" s="13"/>
      <c r="B46" s="5"/>
      <c r="C46" s="2"/>
      <c r="D46" s="7"/>
      <c r="E46" s="7"/>
      <c r="F46" s="3"/>
      <c r="G46" s="208"/>
    </row>
    <row r="47" spans="1:7" ht="30">
      <c r="A47" s="46" t="s">
        <v>484</v>
      </c>
      <c r="B47" s="5" t="s">
        <v>5</v>
      </c>
      <c r="C47" s="2"/>
      <c r="D47" s="57">
        <v>785043.51</v>
      </c>
      <c r="E47" s="7" t="s">
        <v>19</v>
      </c>
      <c r="F47" s="3" t="s">
        <v>19</v>
      </c>
      <c r="G47" s="207" t="s">
        <v>461</v>
      </c>
    </row>
    <row r="48" spans="1:7" ht="15">
      <c r="A48" s="13"/>
      <c r="B48" s="5"/>
      <c r="C48" s="2"/>
      <c r="D48" s="7"/>
      <c r="E48" s="7"/>
      <c r="F48" s="3"/>
      <c r="G48" s="208"/>
    </row>
    <row r="49" spans="1:7" ht="15">
      <c r="A49" s="16" t="s">
        <v>24</v>
      </c>
      <c r="B49" s="5" t="s">
        <v>5</v>
      </c>
      <c r="C49" s="2"/>
      <c r="D49" s="57">
        <v>49696.71</v>
      </c>
      <c r="E49" s="57">
        <v>68300</v>
      </c>
      <c r="F49" s="58">
        <v>0</v>
      </c>
      <c r="G49" s="207" t="s">
        <v>443</v>
      </c>
    </row>
    <row r="50" spans="1:7" ht="15">
      <c r="A50" s="13"/>
      <c r="B50" s="5"/>
      <c r="C50" s="2"/>
      <c r="D50" s="48"/>
      <c r="E50" s="48"/>
      <c r="F50" s="49"/>
      <c r="G50" s="208"/>
    </row>
    <row r="51" spans="1:7" ht="15">
      <c r="A51" s="13" t="s">
        <v>25</v>
      </c>
      <c r="B51" s="5" t="s">
        <v>5</v>
      </c>
      <c r="C51" s="2"/>
      <c r="D51" s="57">
        <v>2227789</v>
      </c>
      <c r="E51" s="57">
        <v>13228</v>
      </c>
      <c r="F51" s="58">
        <v>13228</v>
      </c>
      <c r="G51" s="208" t="s">
        <v>460</v>
      </c>
    </row>
    <row r="52" spans="1:7" ht="15">
      <c r="A52" s="13"/>
      <c r="B52" s="5"/>
      <c r="C52" s="2"/>
      <c r="D52" s="48"/>
      <c r="E52" s="48"/>
      <c r="F52" s="49"/>
      <c r="G52" s="208"/>
    </row>
    <row r="53" spans="1:7" ht="30">
      <c r="A53" s="15" t="s">
        <v>10</v>
      </c>
      <c r="B53" s="5" t="s">
        <v>7</v>
      </c>
      <c r="C53" s="2"/>
      <c r="D53" s="57">
        <v>0</v>
      </c>
      <c r="E53" s="57">
        <v>0</v>
      </c>
      <c r="F53" s="58">
        <v>0</v>
      </c>
      <c r="G53" s="208" t="s">
        <v>437</v>
      </c>
    </row>
    <row r="54" spans="1:7" ht="15">
      <c r="A54" s="13"/>
      <c r="B54" s="5"/>
      <c r="C54" s="2"/>
      <c r="D54" s="48"/>
      <c r="E54" s="48"/>
      <c r="F54" s="49"/>
      <c r="G54" s="208"/>
    </row>
    <row r="55" spans="1:7" ht="30">
      <c r="A55" s="46" t="s">
        <v>20</v>
      </c>
      <c r="B55" s="5" t="s">
        <v>7</v>
      </c>
      <c r="C55" s="2"/>
      <c r="D55" s="236">
        <f>D36</f>
        <v>0</v>
      </c>
      <c r="E55" s="236">
        <f>E36</f>
        <v>0</v>
      </c>
      <c r="F55" s="237">
        <f>F36</f>
        <v>0</v>
      </c>
      <c r="G55" s="208"/>
    </row>
    <row r="56" spans="1:7" ht="15">
      <c r="A56" s="47"/>
      <c r="B56" s="5"/>
      <c r="C56" s="2"/>
      <c r="D56" s="48"/>
      <c r="E56" s="48"/>
      <c r="F56" s="49"/>
      <c r="G56" s="208"/>
    </row>
    <row r="57" spans="1:7" ht="15">
      <c r="A57" s="47" t="s">
        <v>26</v>
      </c>
      <c r="B57" s="5" t="s">
        <v>7</v>
      </c>
      <c r="C57" s="2"/>
      <c r="D57" s="57">
        <v>0</v>
      </c>
      <c r="E57" s="57">
        <v>0</v>
      </c>
      <c r="F57" s="58">
        <v>0</v>
      </c>
      <c r="G57" s="208" t="s">
        <v>444</v>
      </c>
    </row>
    <row r="58" spans="1:7" ht="15">
      <c r="A58" s="47"/>
      <c r="B58" s="5"/>
      <c r="C58" s="2"/>
      <c r="D58" s="48"/>
      <c r="E58" s="48"/>
      <c r="F58" s="49"/>
      <c r="G58" s="208"/>
    </row>
    <row r="59" spans="1:7" ht="15">
      <c r="A59" s="47" t="s">
        <v>27</v>
      </c>
      <c r="B59" s="5" t="s">
        <v>7</v>
      </c>
      <c r="C59" s="2"/>
      <c r="D59" s="57">
        <v>0</v>
      </c>
      <c r="E59" s="57">
        <v>0</v>
      </c>
      <c r="F59" s="58">
        <v>0</v>
      </c>
      <c r="G59" s="208" t="s">
        <v>445</v>
      </c>
    </row>
    <row r="60" spans="1:7" ht="15">
      <c r="A60" s="47"/>
      <c r="B60" s="5"/>
      <c r="C60" s="2"/>
      <c r="D60" s="48"/>
      <c r="E60" s="48"/>
      <c r="F60" s="49"/>
      <c r="G60" s="208"/>
    </row>
    <row r="61" spans="1:7" ht="30">
      <c r="A61" s="46" t="s">
        <v>28</v>
      </c>
      <c r="B61" s="5" t="s">
        <v>7</v>
      </c>
      <c r="C61" s="2"/>
      <c r="D61" s="57">
        <v>0</v>
      </c>
      <c r="E61" s="57">
        <v>0</v>
      </c>
      <c r="F61" s="58">
        <v>0</v>
      </c>
      <c r="G61" s="208" t="s">
        <v>446</v>
      </c>
    </row>
    <row r="62" spans="1:7" ht="15">
      <c r="A62" s="47"/>
      <c r="B62" s="5"/>
      <c r="C62" s="2"/>
      <c r="D62" s="48"/>
      <c r="E62" s="48"/>
      <c r="F62" s="49"/>
      <c r="G62" s="208"/>
    </row>
    <row r="63" spans="1:7" ht="30">
      <c r="A63" s="46" t="s">
        <v>21</v>
      </c>
      <c r="B63" s="5" t="s">
        <v>5</v>
      </c>
      <c r="C63" s="2"/>
      <c r="D63" s="236">
        <f>D39</f>
        <v>12000</v>
      </c>
      <c r="E63" s="236">
        <f>E39</f>
        <v>12000</v>
      </c>
      <c r="F63" s="237">
        <f>F39</f>
        <v>12000</v>
      </c>
      <c r="G63" s="208" t="s">
        <v>459</v>
      </c>
    </row>
    <row r="64" spans="1:7" ht="15">
      <c r="A64" s="47"/>
      <c r="B64" s="5"/>
      <c r="C64" s="2"/>
      <c r="D64" s="48"/>
      <c r="E64" s="48"/>
      <c r="F64" s="49"/>
      <c r="G64" s="208"/>
    </row>
    <row r="65" spans="1:7" ht="30">
      <c r="A65" s="46" t="s">
        <v>22</v>
      </c>
      <c r="B65" s="5" t="s">
        <v>7</v>
      </c>
      <c r="C65" s="2"/>
      <c r="D65" s="236">
        <f>D41</f>
        <v>0</v>
      </c>
      <c r="E65" s="236">
        <f>E41</f>
        <v>0</v>
      </c>
      <c r="F65" s="237">
        <f>F41</f>
        <v>0</v>
      </c>
      <c r="G65" s="208"/>
    </row>
    <row r="66" spans="1:7" ht="15">
      <c r="A66" s="13"/>
      <c r="B66" s="5"/>
      <c r="C66" s="2"/>
      <c r="D66" s="48"/>
      <c r="E66" s="48"/>
      <c r="F66" s="49"/>
      <c r="G66" s="208"/>
    </row>
    <row r="67" spans="1:7" ht="15">
      <c r="A67" s="13" t="s">
        <v>29</v>
      </c>
      <c r="B67" s="5" t="s">
        <v>7</v>
      </c>
      <c r="C67" s="2"/>
      <c r="D67" s="57">
        <v>3113302.2199999997</v>
      </c>
      <c r="E67" s="57">
        <v>98443.38</v>
      </c>
      <c r="F67" s="58">
        <v>28143.38</v>
      </c>
      <c r="G67" s="208" t="s">
        <v>447</v>
      </c>
    </row>
    <row r="68" spans="1:7" ht="15">
      <c r="A68" s="14" t="s">
        <v>30</v>
      </c>
      <c r="B68" s="30"/>
      <c r="C68" s="31"/>
      <c r="D68" s="59">
        <v>68300</v>
      </c>
      <c r="E68" s="59">
        <v>0</v>
      </c>
      <c r="F68" s="60">
        <v>0</v>
      </c>
      <c r="G68" s="208" t="s">
        <v>448</v>
      </c>
    </row>
    <row r="69" spans="1:7" ht="15">
      <c r="A69" s="13"/>
      <c r="B69" s="5"/>
      <c r="C69" s="2"/>
      <c r="D69" s="48"/>
      <c r="E69" s="48"/>
      <c r="F69" s="49"/>
      <c r="G69" s="208"/>
    </row>
    <row r="70" spans="1:7" ht="15">
      <c r="A70" s="16" t="s">
        <v>31</v>
      </c>
      <c r="B70" s="5" t="s">
        <v>7</v>
      </c>
      <c r="C70" s="2"/>
      <c r="D70" s="57">
        <v>0</v>
      </c>
      <c r="E70" s="57">
        <v>0</v>
      </c>
      <c r="F70" s="58">
        <v>0</v>
      </c>
      <c r="G70" s="208" t="s">
        <v>449</v>
      </c>
    </row>
    <row r="71" spans="1:7" ht="15">
      <c r="A71" s="13"/>
      <c r="B71" s="5"/>
      <c r="C71" s="2"/>
      <c r="D71" s="48"/>
      <c r="E71" s="48"/>
      <c r="F71" s="49"/>
      <c r="G71" s="208"/>
    </row>
    <row r="72" spans="1:7" ht="15">
      <c r="A72" s="16" t="s">
        <v>15</v>
      </c>
      <c r="B72" s="5" t="s">
        <v>5</v>
      </c>
      <c r="C72" s="2"/>
      <c r="D72" s="57">
        <v>0</v>
      </c>
      <c r="E72" s="57">
        <v>0</v>
      </c>
      <c r="F72" s="58">
        <v>0</v>
      </c>
      <c r="G72" s="208" t="s">
        <v>441</v>
      </c>
    </row>
    <row r="73" spans="1:7" ht="15">
      <c r="A73" s="18"/>
      <c r="B73" s="34"/>
      <c r="C73" s="35"/>
      <c r="D73" s="53"/>
      <c r="E73" s="53"/>
      <c r="F73" s="54"/>
      <c r="G73" s="208"/>
    </row>
    <row r="74" spans="1:7" ht="15">
      <c r="A74" s="465" t="s">
        <v>32</v>
      </c>
      <c r="B74" s="6"/>
      <c r="C74" s="2"/>
      <c r="D74" s="48"/>
      <c r="E74" s="48"/>
      <c r="F74" s="49"/>
      <c r="G74" s="208"/>
    </row>
    <row r="75" spans="1:7" ht="15">
      <c r="A75" s="466"/>
      <c r="B75" s="5"/>
      <c r="C75" s="2"/>
      <c r="D75" s="48"/>
      <c r="E75" s="48"/>
      <c r="F75" s="49"/>
      <c r="G75" s="208"/>
    </row>
    <row r="76" spans="1:7" ht="15.75" thickBot="1">
      <c r="A76" s="19" t="s">
        <v>33</v>
      </c>
      <c r="B76" s="22"/>
      <c r="C76" s="8"/>
      <c r="D76" s="55">
        <f>ROUND(D47+D49+D51-D53-D55-D57-D59-D61+D63-D65-D67-D70+D72,2)</f>
        <v>-38773</v>
      </c>
      <c r="E76" s="55">
        <f>ROUND(E49+E51-E53-E55-E57-E59-E61+E63-E65-E67-E70+E72,2)</f>
        <v>-4915.38</v>
      </c>
      <c r="F76" s="56">
        <f>ROUND(F49+F51-F53-F55-F57-F59-F61+F63-F65-F67-F70+F72,2)</f>
        <v>-2915.38</v>
      </c>
      <c r="G76" s="381" t="s">
        <v>458</v>
      </c>
    </row>
    <row r="77" spans="1:7" ht="15.75" thickTop="1">
      <c r="A77" s="13"/>
      <c r="B77" s="5"/>
      <c r="C77" s="2"/>
      <c r="D77" s="48"/>
      <c r="E77" s="48"/>
      <c r="F77" s="49"/>
      <c r="G77" s="208"/>
    </row>
    <row r="78" spans="1:7" ht="15">
      <c r="A78" s="13"/>
      <c r="B78" s="5"/>
      <c r="C78" s="2"/>
      <c r="D78" s="48"/>
      <c r="E78" s="48"/>
      <c r="F78" s="49"/>
      <c r="G78" s="208"/>
    </row>
    <row r="79" spans="1:7" ht="15">
      <c r="A79" s="13"/>
      <c r="B79" s="5"/>
      <c r="C79" s="2"/>
      <c r="D79" s="48"/>
      <c r="E79" s="48"/>
      <c r="F79" s="49"/>
      <c r="G79" s="208"/>
    </row>
    <row r="80" spans="1:7" ht="15">
      <c r="A80" s="13" t="s">
        <v>26</v>
      </c>
      <c r="B80" s="5" t="s">
        <v>5</v>
      </c>
      <c r="C80" s="2"/>
      <c r="D80" s="57">
        <v>0</v>
      </c>
      <c r="E80" s="57">
        <v>0</v>
      </c>
      <c r="F80" s="58">
        <v>0</v>
      </c>
      <c r="G80" s="208" t="s">
        <v>444</v>
      </c>
    </row>
    <row r="81" spans="1:7" ht="15">
      <c r="A81" s="13"/>
      <c r="B81" s="5"/>
      <c r="C81" s="2"/>
      <c r="D81" s="48"/>
      <c r="E81" s="48"/>
      <c r="F81" s="49"/>
      <c r="G81" s="208"/>
    </row>
    <row r="82" spans="1:7" ht="15">
      <c r="A82" s="13" t="s">
        <v>27</v>
      </c>
      <c r="B82" s="5" t="s">
        <v>5</v>
      </c>
      <c r="C82" s="2"/>
      <c r="D82" s="57">
        <v>0</v>
      </c>
      <c r="E82" s="57">
        <v>0</v>
      </c>
      <c r="F82" s="58">
        <v>0</v>
      </c>
      <c r="G82" s="208" t="s">
        <v>445</v>
      </c>
    </row>
    <row r="83" spans="1:7" ht="15">
      <c r="A83" s="13"/>
      <c r="B83" s="5"/>
      <c r="C83" s="2"/>
      <c r="D83" s="48"/>
      <c r="E83" s="48"/>
      <c r="F83" s="49"/>
      <c r="G83" s="208"/>
    </row>
    <row r="84" spans="1:7" ht="30">
      <c r="A84" s="15" t="s">
        <v>28</v>
      </c>
      <c r="B84" s="5" t="s">
        <v>5</v>
      </c>
      <c r="C84" s="2"/>
      <c r="D84" s="57">
        <v>0</v>
      </c>
      <c r="E84" s="57">
        <v>0</v>
      </c>
      <c r="F84" s="58">
        <v>0</v>
      </c>
      <c r="G84" s="208" t="s">
        <v>446</v>
      </c>
    </row>
    <row r="85" spans="1:7" ht="15">
      <c r="A85" s="13"/>
      <c r="B85" s="5"/>
      <c r="C85" s="2"/>
      <c r="D85" s="48"/>
      <c r="E85" s="48"/>
      <c r="F85" s="49"/>
      <c r="G85" s="208"/>
    </row>
    <row r="86" spans="1:7" ht="15">
      <c r="A86" s="13" t="s">
        <v>34</v>
      </c>
      <c r="B86" s="5" t="s">
        <v>7</v>
      </c>
      <c r="C86" s="2"/>
      <c r="D86" s="57">
        <v>0</v>
      </c>
      <c r="E86" s="57">
        <v>0</v>
      </c>
      <c r="F86" s="58">
        <v>0</v>
      </c>
      <c r="G86" s="208" t="s">
        <v>450</v>
      </c>
    </row>
    <row r="87" spans="1:7" ht="15">
      <c r="A87" s="13"/>
      <c r="B87" s="5"/>
      <c r="C87" s="2"/>
      <c r="D87" s="48"/>
      <c r="E87" s="48"/>
      <c r="F87" s="49"/>
      <c r="G87" s="208"/>
    </row>
    <row r="88" spans="1:7" ht="15">
      <c r="A88" s="13" t="s">
        <v>35</v>
      </c>
      <c r="B88" s="5" t="s">
        <v>7</v>
      </c>
      <c r="C88" s="2"/>
      <c r="D88" s="57">
        <v>0</v>
      </c>
      <c r="E88" s="57">
        <v>0</v>
      </c>
      <c r="F88" s="58">
        <v>0</v>
      </c>
      <c r="G88" s="208" t="s">
        <v>451</v>
      </c>
    </row>
    <row r="89" spans="1:7" ht="15">
      <c r="A89" s="13"/>
      <c r="B89" s="5"/>
      <c r="C89" s="2"/>
      <c r="D89" s="48"/>
      <c r="E89" s="48"/>
      <c r="F89" s="49"/>
      <c r="G89" s="208"/>
    </row>
    <row r="90" spans="1:7" ht="30">
      <c r="A90" s="15" t="s">
        <v>36</v>
      </c>
      <c r="B90" s="5" t="s">
        <v>7</v>
      </c>
      <c r="C90" s="2"/>
      <c r="D90" s="57">
        <v>0</v>
      </c>
      <c r="E90" s="57">
        <v>0</v>
      </c>
      <c r="F90" s="58">
        <v>0</v>
      </c>
      <c r="G90" s="208" t="s">
        <v>452</v>
      </c>
    </row>
    <row r="91" spans="1:7" ht="15">
      <c r="A91" s="13"/>
      <c r="B91" s="5"/>
      <c r="C91" s="2"/>
      <c r="D91" s="48"/>
      <c r="E91" s="48"/>
      <c r="F91" s="49"/>
      <c r="G91" s="208"/>
    </row>
    <row r="92" spans="1:7" ht="15">
      <c r="A92" s="13"/>
      <c r="B92" s="5"/>
      <c r="C92" s="40"/>
      <c r="D92" s="53"/>
      <c r="E92" s="53"/>
      <c r="F92" s="54"/>
      <c r="G92" s="208"/>
    </row>
    <row r="93" spans="1:7" ht="15">
      <c r="A93" s="465" t="s">
        <v>37</v>
      </c>
      <c r="B93" s="6"/>
      <c r="C93" s="2"/>
      <c r="D93" s="48"/>
      <c r="E93" s="48"/>
      <c r="F93" s="49"/>
      <c r="G93" s="208"/>
    </row>
    <row r="94" spans="1:7" ht="15">
      <c r="A94" s="466"/>
      <c r="B94" s="5"/>
      <c r="C94" s="2"/>
      <c r="D94" s="48"/>
      <c r="E94" s="48"/>
      <c r="F94" s="49"/>
      <c r="G94" s="208"/>
    </row>
    <row r="95" spans="1:7" ht="15.75" thickBot="1">
      <c r="A95" s="19" t="s">
        <v>38</v>
      </c>
      <c r="B95" s="22"/>
      <c r="C95" s="8"/>
      <c r="D95" s="55">
        <f>ROUND(D45+D76+D80+D82+D84-D86-D88-D90,2)</f>
        <v>685.76</v>
      </c>
      <c r="E95" s="55">
        <f>ROUND(E45+E76+E80+E82+E84-E86-E88-E90,2)</f>
        <v>0</v>
      </c>
      <c r="F95" s="56">
        <f>ROUND(F45+F76+F80+F82+F84-F86-F88-F90,2)</f>
        <v>0</v>
      </c>
      <c r="G95" s="381" t="s">
        <v>457</v>
      </c>
    </row>
    <row r="96" spans="1:6" ht="15.75" thickTop="1">
      <c r="A96" s="222"/>
      <c r="B96" s="223"/>
      <c r="C96" s="223"/>
      <c r="D96" s="224"/>
      <c r="E96" s="224"/>
      <c r="F96" s="224"/>
    </row>
    <row r="97" spans="1:7" ht="15">
      <c r="A97" s="225" t="s">
        <v>485</v>
      </c>
      <c r="B97" s="226"/>
      <c r="C97" s="227"/>
      <c r="D97" s="228"/>
      <c r="E97" s="228"/>
      <c r="F97" s="228"/>
      <c r="G97" s="207" t="s">
        <v>94</v>
      </c>
    </row>
    <row r="98" spans="1:7" ht="15">
      <c r="A98" s="229" t="s">
        <v>428</v>
      </c>
      <c r="B98" s="230"/>
      <c r="C98" s="459">
        <f>D45</f>
        <v>39458.76</v>
      </c>
      <c r="D98" s="458"/>
      <c r="E98" s="231">
        <f>E45</f>
        <v>4915.38</v>
      </c>
      <c r="F98" s="231">
        <f>F45</f>
        <v>2915.38</v>
      </c>
      <c r="G98" s="232" t="s">
        <v>429</v>
      </c>
    </row>
    <row r="99" spans="1:7" ht="30" customHeight="1">
      <c r="A99" s="233" t="s">
        <v>430</v>
      </c>
      <c r="B99" s="230" t="s">
        <v>7</v>
      </c>
      <c r="C99" s="457">
        <f>D33</f>
        <v>61752.29999999999</v>
      </c>
      <c r="D99" s="458"/>
      <c r="E99" s="231"/>
      <c r="F99" s="231"/>
      <c r="G99" s="207" t="s">
        <v>508</v>
      </c>
    </row>
    <row r="100" spans="1:7" ht="30">
      <c r="A100" s="234" t="s">
        <v>431</v>
      </c>
      <c r="B100" s="230"/>
      <c r="C100" s="459">
        <f>C98-C99</f>
        <v>-22293.539999999986</v>
      </c>
      <c r="D100" s="458"/>
      <c r="E100" s="235">
        <f>E98</f>
        <v>4915.38</v>
      </c>
      <c r="F100" s="235">
        <f>F98</f>
        <v>2915.38</v>
      </c>
      <c r="G100" s="232" t="s">
        <v>432</v>
      </c>
    </row>
    <row r="101" spans="1:6" ht="15">
      <c r="A101" s="20"/>
      <c r="B101" s="41"/>
      <c r="C101" s="41"/>
      <c r="D101" s="21"/>
      <c r="E101" s="21"/>
      <c r="F101" s="21"/>
    </row>
    <row r="102" spans="1:6" ht="15">
      <c r="A102" s="43"/>
      <c r="B102" s="44"/>
      <c r="C102" s="44"/>
      <c r="D102" s="42"/>
      <c r="E102" s="42"/>
      <c r="F102" s="42"/>
    </row>
    <row r="103" spans="1:6" ht="24.75" customHeight="1">
      <c r="A103" s="455" t="s">
        <v>39</v>
      </c>
      <c r="B103" s="455"/>
      <c r="C103" s="455"/>
      <c r="D103" s="455"/>
      <c r="E103" s="455"/>
      <c r="F103" s="455"/>
    </row>
    <row r="104" spans="1:6" ht="24.75" customHeight="1">
      <c r="A104" s="455" t="s">
        <v>40</v>
      </c>
      <c r="B104" s="455"/>
      <c r="C104" s="455"/>
      <c r="D104" s="455"/>
      <c r="E104" s="455"/>
      <c r="F104" s="455"/>
    </row>
    <row r="105" spans="1:6" ht="24.75" customHeight="1">
      <c r="A105" s="455" t="s">
        <v>41</v>
      </c>
      <c r="B105" s="455"/>
      <c r="C105" s="455"/>
      <c r="D105" s="455"/>
      <c r="E105" s="455"/>
      <c r="F105" s="455"/>
    </row>
    <row r="106" spans="1:6" ht="24.75" customHeight="1">
      <c r="A106" s="455" t="s">
        <v>42</v>
      </c>
      <c r="B106" s="455"/>
      <c r="C106" s="455"/>
      <c r="D106" s="455"/>
      <c r="E106" s="455"/>
      <c r="F106" s="455"/>
    </row>
    <row r="107" spans="1:6" ht="24.75" customHeight="1">
      <c r="A107" s="455" t="s">
        <v>43</v>
      </c>
      <c r="B107" s="455"/>
      <c r="C107" s="455"/>
      <c r="D107" s="455"/>
      <c r="E107" s="455"/>
      <c r="F107" s="455"/>
    </row>
    <row r="108" spans="1:6" ht="24.75" customHeight="1">
      <c r="A108" s="455" t="s">
        <v>44</v>
      </c>
      <c r="B108" s="455"/>
      <c r="C108" s="455"/>
      <c r="D108" s="455"/>
      <c r="E108" s="455"/>
      <c r="F108" s="455"/>
    </row>
    <row r="109" spans="1:6" ht="24.75" customHeight="1">
      <c r="A109" s="455" t="s">
        <v>45</v>
      </c>
      <c r="B109" s="455"/>
      <c r="C109" s="455"/>
      <c r="D109" s="455"/>
      <c r="E109" s="455"/>
      <c r="F109" s="455"/>
    </row>
    <row r="110" spans="1:6" ht="24.75" customHeight="1">
      <c r="A110" s="455" t="s">
        <v>46</v>
      </c>
      <c r="B110" s="455"/>
      <c r="C110" s="455"/>
      <c r="D110" s="455"/>
      <c r="E110" s="455"/>
      <c r="F110" s="455"/>
    </row>
    <row r="111" spans="1:6" ht="70.5" customHeight="1">
      <c r="A111" s="455" t="s">
        <v>433</v>
      </c>
      <c r="B111" s="455"/>
      <c r="C111" s="455"/>
      <c r="D111" s="455"/>
      <c r="E111" s="455"/>
      <c r="F111" s="455"/>
    </row>
    <row r="112" spans="1:6" ht="27.75" customHeight="1">
      <c r="A112" s="455" t="s">
        <v>434</v>
      </c>
      <c r="B112" s="455"/>
      <c r="C112" s="455"/>
      <c r="D112" s="455"/>
      <c r="E112" s="455"/>
      <c r="F112" s="455"/>
    </row>
    <row r="113" spans="1:6" ht="66.75" customHeight="1">
      <c r="A113" s="455" t="s">
        <v>435</v>
      </c>
      <c r="B113" s="455"/>
      <c r="C113" s="455"/>
      <c r="D113" s="455"/>
      <c r="E113" s="455"/>
      <c r="F113" s="455"/>
    </row>
    <row r="114" spans="1:6" ht="15">
      <c r="A114" s="456"/>
      <c r="B114" s="456"/>
      <c r="C114" s="456"/>
      <c r="D114" s="456"/>
      <c r="E114" s="456"/>
      <c r="F114" s="456"/>
    </row>
  </sheetData>
  <sheetProtection password="D3C7" sheet="1" objects="1" scenarios="1"/>
  <mergeCells count="26">
    <mergeCell ref="A1:F1"/>
    <mergeCell ref="A2:F2"/>
    <mergeCell ref="A3:F3"/>
    <mergeCell ref="A4:F4"/>
    <mergeCell ref="A5:F5"/>
    <mergeCell ref="A6:B6"/>
    <mergeCell ref="B8:C8"/>
    <mergeCell ref="A31:F31"/>
    <mergeCell ref="A43:A44"/>
    <mergeCell ref="A74:A75"/>
    <mergeCell ref="A93:A94"/>
    <mergeCell ref="C98:D98"/>
    <mergeCell ref="C99:D99"/>
    <mergeCell ref="C100:D100"/>
    <mergeCell ref="A103:F103"/>
    <mergeCell ref="A104:F104"/>
    <mergeCell ref="A105:F105"/>
    <mergeCell ref="A106:F106"/>
    <mergeCell ref="A113:F113"/>
    <mergeCell ref="A114:F114"/>
    <mergeCell ref="A107:F107"/>
    <mergeCell ref="A108:F108"/>
    <mergeCell ref="A109:F109"/>
    <mergeCell ref="A110:F110"/>
    <mergeCell ref="A111:F111"/>
    <mergeCell ref="A112:F112"/>
  </mergeCells>
  <conditionalFormatting sqref="D45:F45">
    <cfRule type="cellIs" priority="3" dxfId="10" operator="greaterThanOrEqual" stopIfTrue="1">
      <formula>0.01</formula>
    </cfRule>
    <cfRule type="cellIs" priority="4" dxfId="12" operator="lessThanOrEqual" stopIfTrue="1">
      <formula>-0.01</formula>
    </cfRule>
  </conditionalFormatting>
  <conditionalFormatting sqref="D76:F76">
    <cfRule type="cellIs" priority="2" dxfId="10" operator="notEqual" stopIfTrue="1">
      <formula>0</formula>
    </cfRule>
  </conditionalFormatting>
  <conditionalFormatting sqref="D95:F95">
    <cfRule type="cellIs" priority="1" dxfId="10" operator="notEqual" stopIfTrue="1">
      <formula>0</formula>
    </cfRule>
  </conditionalFormatting>
  <printOptions/>
  <pageMargins left="0.25" right="0.25" top="0.75" bottom="0.75" header="0.3" footer="0.3"/>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D59"/>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16384" width="9.140625" style="1" customWidth="1"/>
  </cols>
  <sheetData>
    <row r="1" spans="1:3" ht="15">
      <c r="A1" s="467"/>
      <c r="B1" s="467"/>
      <c r="C1" s="467"/>
    </row>
    <row r="2" spans="1:3" ht="24.75" customHeight="1">
      <c r="A2" s="468" t="s">
        <v>0</v>
      </c>
      <c r="B2" s="481"/>
      <c r="C2" s="482"/>
    </row>
    <row r="3" spans="1:3" ht="15">
      <c r="A3" s="471" t="s">
        <v>49</v>
      </c>
      <c r="B3" s="471"/>
      <c r="C3" s="471"/>
    </row>
    <row r="4" spans="1:3" ht="18.75">
      <c r="A4" s="483"/>
      <c r="B4" s="484"/>
      <c r="C4" s="484"/>
    </row>
    <row r="5" spans="1:3" ht="37.5" customHeight="1">
      <c r="A5" s="492" t="s">
        <v>50</v>
      </c>
      <c r="B5" s="492"/>
      <c r="C5" s="492"/>
    </row>
    <row r="6" spans="1:3" ht="21" customHeight="1" thickBot="1">
      <c r="A6" s="485"/>
      <c r="B6" s="486"/>
      <c r="C6" s="486"/>
    </row>
    <row r="7" spans="1:3" ht="16.5" thickBot="1" thickTop="1">
      <c r="A7" s="479" t="s">
        <v>51</v>
      </c>
      <c r="B7" s="480"/>
      <c r="C7" s="61"/>
    </row>
    <row r="8" spans="1:3" ht="16.5" thickTop="1">
      <c r="A8" s="62" t="s">
        <v>5</v>
      </c>
      <c r="B8" s="63" t="s">
        <v>52</v>
      </c>
      <c r="C8" s="89">
        <v>0</v>
      </c>
    </row>
    <row r="9" spans="1:3" ht="15.75">
      <c r="A9" s="62" t="s">
        <v>5</v>
      </c>
      <c r="B9" s="63" t="s">
        <v>53</v>
      </c>
      <c r="C9" s="89">
        <v>0</v>
      </c>
    </row>
    <row r="10" spans="1:3" ht="15.75">
      <c r="A10" s="62" t="s">
        <v>5</v>
      </c>
      <c r="B10" s="64" t="s">
        <v>54</v>
      </c>
      <c r="C10" s="58">
        <v>0</v>
      </c>
    </row>
    <row r="11" spans="1:3" ht="15.75">
      <c r="A11" s="62" t="s">
        <v>7</v>
      </c>
      <c r="B11" s="64" t="s">
        <v>55</v>
      </c>
      <c r="C11" s="58">
        <v>0</v>
      </c>
    </row>
    <row r="12" spans="1:3" ht="15.75">
      <c r="A12" s="62" t="s">
        <v>56</v>
      </c>
      <c r="B12" s="64" t="s">
        <v>57</v>
      </c>
      <c r="C12" s="58">
        <v>0</v>
      </c>
    </row>
    <row r="13" spans="1:3" ht="15.75">
      <c r="A13" s="62" t="s">
        <v>58</v>
      </c>
      <c r="B13" s="64" t="s">
        <v>59</v>
      </c>
      <c r="C13" s="58">
        <v>0</v>
      </c>
    </row>
    <row r="14" spans="1:3" ht="30">
      <c r="A14" s="65" t="s">
        <v>60</v>
      </c>
      <c r="B14" s="63" t="s">
        <v>61</v>
      </c>
      <c r="C14" s="81">
        <f>C8+C9+(C10-C11)+(C12+C13)</f>
        <v>0</v>
      </c>
    </row>
    <row r="15" spans="1:3" ht="15.75">
      <c r="A15" s="66"/>
      <c r="B15" s="64"/>
      <c r="C15" s="49"/>
    </row>
    <row r="16" spans="1:3" ht="15.75">
      <c r="A16" s="62" t="s">
        <v>62</v>
      </c>
      <c r="B16" s="64" t="s">
        <v>63</v>
      </c>
      <c r="C16" s="58">
        <v>0</v>
      </c>
    </row>
    <row r="17" spans="1:3" ht="15.75">
      <c r="A17" s="62" t="s">
        <v>64</v>
      </c>
      <c r="B17" s="64" t="s">
        <v>65</v>
      </c>
      <c r="C17" s="58">
        <v>0</v>
      </c>
    </row>
    <row r="18" spans="1:3" ht="15.75">
      <c r="A18" s="62" t="s">
        <v>56</v>
      </c>
      <c r="B18" s="64" t="s">
        <v>66</v>
      </c>
      <c r="C18" s="58">
        <v>0</v>
      </c>
    </row>
    <row r="19" spans="1:3" ht="15.75">
      <c r="A19" s="62" t="s">
        <v>58</v>
      </c>
      <c r="B19" s="64" t="s">
        <v>67</v>
      </c>
      <c r="C19" s="58">
        <v>0</v>
      </c>
    </row>
    <row r="20" spans="1:4" ht="15.75">
      <c r="A20" s="62" t="s">
        <v>64</v>
      </c>
      <c r="B20" s="64" t="s">
        <v>102</v>
      </c>
      <c r="C20" s="58">
        <v>0</v>
      </c>
      <c r="D20" s="88" t="s">
        <v>88</v>
      </c>
    </row>
    <row r="21" spans="1:4" ht="16.5" thickBot="1">
      <c r="A21" s="67" t="s">
        <v>60</v>
      </c>
      <c r="B21" s="87" t="s">
        <v>103</v>
      </c>
      <c r="C21" s="82">
        <f>C14+(C16-C17)+(C18-C19)-C20</f>
        <v>0</v>
      </c>
      <c r="D21" s="88" t="s">
        <v>90</v>
      </c>
    </row>
    <row r="22" spans="1:3" ht="25.5" customHeight="1" thickBot="1" thickTop="1">
      <c r="A22" s="68"/>
      <c r="B22" s="64"/>
      <c r="C22" s="68"/>
    </row>
    <row r="23" spans="1:3" ht="16.5" thickBot="1" thickTop="1">
      <c r="A23" s="493" t="s">
        <v>68</v>
      </c>
      <c r="B23" s="494"/>
      <c r="C23" s="61"/>
    </row>
    <row r="24" spans="1:3" ht="15.75" thickTop="1">
      <c r="A24" s="69"/>
      <c r="B24" s="70"/>
      <c r="C24" s="49"/>
    </row>
    <row r="25" spans="1:4" ht="15">
      <c r="A25" s="71" t="s">
        <v>104</v>
      </c>
      <c r="B25" s="70"/>
      <c r="C25" s="58">
        <v>0</v>
      </c>
      <c r="D25" s="88" t="s">
        <v>92</v>
      </c>
    </row>
    <row r="26" spans="1:4" ht="15">
      <c r="A26" s="69"/>
      <c r="B26" s="72" t="s">
        <v>105</v>
      </c>
      <c r="C26" s="58">
        <v>0</v>
      </c>
      <c r="D26" s="88" t="s">
        <v>94</v>
      </c>
    </row>
    <row r="27" spans="1:4" ht="15">
      <c r="A27" s="69"/>
      <c r="B27" s="90" t="s">
        <v>69</v>
      </c>
      <c r="C27" s="58">
        <v>0</v>
      </c>
      <c r="D27" s="88" t="s">
        <v>96</v>
      </c>
    </row>
    <row r="28" spans="1:3" ht="15">
      <c r="A28" s="69"/>
      <c r="B28" s="90" t="s">
        <v>69</v>
      </c>
      <c r="C28" s="58">
        <v>0</v>
      </c>
    </row>
    <row r="29" spans="1:3" ht="15">
      <c r="A29" s="69"/>
      <c r="B29" s="73" t="s">
        <v>70</v>
      </c>
      <c r="C29" s="387">
        <f>+SUM(C25:C28)</f>
        <v>0</v>
      </c>
    </row>
    <row r="30" spans="1:3" ht="15">
      <c r="A30" s="13"/>
      <c r="B30" s="64"/>
      <c r="C30" s="83"/>
    </row>
    <row r="31" spans="1:3" ht="15">
      <c r="A31" s="71" t="s">
        <v>71</v>
      </c>
      <c r="B31" s="64"/>
      <c r="C31" s="83"/>
    </row>
    <row r="32" spans="1:3" ht="15">
      <c r="A32" s="13" t="s">
        <v>72</v>
      </c>
      <c r="B32" s="64"/>
      <c r="C32" s="91">
        <v>0</v>
      </c>
    </row>
    <row r="33" spans="1:3" ht="15">
      <c r="A33" s="13" t="s">
        <v>73</v>
      </c>
      <c r="B33" s="64"/>
      <c r="C33" s="91">
        <v>0</v>
      </c>
    </row>
    <row r="34" spans="1:3" ht="15">
      <c r="A34" s="13" t="s">
        <v>74</v>
      </c>
      <c r="B34" s="64"/>
      <c r="C34" s="91">
        <v>0</v>
      </c>
    </row>
    <row r="35" spans="1:3" ht="15">
      <c r="A35" s="13" t="s">
        <v>75</v>
      </c>
      <c r="B35" s="64"/>
      <c r="C35" s="92">
        <v>0</v>
      </c>
    </row>
    <row r="36" spans="1:3" ht="15">
      <c r="A36" s="13" t="s">
        <v>76</v>
      </c>
      <c r="B36" s="64"/>
      <c r="C36" s="92">
        <v>0</v>
      </c>
    </row>
    <row r="37" spans="1:3" ht="15">
      <c r="A37" s="13"/>
      <c r="B37" s="73" t="s">
        <v>77</v>
      </c>
      <c r="C37" s="81">
        <f>+SUM(C32:C36)</f>
        <v>0</v>
      </c>
    </row>
    <row r="38" spans="1:3" ht="15">
      <c r="A38" s="13"/>
      <c r="B38" s="73"/>
      <c r="C38" s="84"/>
    </row>
    <row r="39" spans="1:3" ht="15">
      <c r="A39" s="74" t="s">
        <v>78</v>
      </c>
      <c r="B39" s="73"/>
      <c r="C39" s="85"/>
    </row>
    <row r="40" spans="1:3" ht="15">
      <c r="A40" s="13"/>
      <c r="B40" s="73" t="s">
        <v>79</v>
      </c>
      <c r="C40" s="89">
        <v>0</v>
      </c>
    </row>
    <row r="41" spans="1:3" ht="15">
      <c r="A41" s="13"/>
      <c r="B41" s="73" t="s">
        <v>80</v>
      </c>
      <c r="C41" s="81">
        <f>+C21-C29-C37-C40</f>
        <v>0</v>
      </c>
    </row>
    <row r="42" spans="1:4" ht="15.75" thickBot="1">
      <c r="A42" s="495" t="s">
        <v>106</v>
      </c>
      <c r="B42" s="496"/>
      <c r="C42" s="497"/>
      <c r="D42" s="88" t="s">
        <v>98</v>
      </c>
    </row>
    <row r="43" spans="1:3" ht="25.5" customHeight="1" thickBot="1" thickTop="1">
      <c r="A43" s="94"/>
      <c r="B43" s="95"/>
      <c r="C43" s="94"/>
    </row>
    <row r="44" spans="1:4" ht="16.5" thickBot="1" thickTop="1">
      <c r="A44" s="493" t="s">
        <v>107</v>
      </c>
      <c r="B44" s="494"/>
      <c r="C44" s="75"/>
      <c r="D44" s="88" t="s">
        <v>100</v>
      </c>
    </row>
    <row r="45" spans="1:3" ht="15.75" thickTop="1">
      <c r="A45" s="498" t="s">
        <v>81</v>
      </c>
      <c r="B45" s="499"/>
      <c r="C45" s="86"/>
    </row>
    <row r="46" spans="1:3" ht="15">
      <c r="A46" s="13" t="s">
        <v>82</v>
      </c>
      <c r="B46" s="64"/>
      <c r="C46" s="58">
        <v>0</v>
      </c>
    </row>
    <row r="47" spans="1:3" ht="15">
      <c r="A47" s="13" t="s">
        <v>83</v>
      </c>
      <c r="B47" s="64"/>
      <c r="C47" s="58">
        <v>0</v>
      </c>
    </row>
    <row r="48" spans="1:3" ht="15">
      <c r="A48" s="13" t="s">
        <v>84</v>
      </c>
      <c r="B48" s="64"/>
      <c r="C48" s="58">
        <v>0</v>
      </c>
    </row>
    <row r="49" spans="1:3" ht="15">
      <c r="A49" s="13" t="s">
        <v>85</v>
      </c>
      <c r="B49" s="64"/>
      <c r="C49" s="58">
        <v>0</v>
      </c>
    </row>
    <row r="50" spans="1:3" ht="15">
      <c r="A50" s="13" t="s">
        <v>86</v>
      </c>
      <c r="B50" s="64"/>
      <c r="C50" s="58">
        <v>0</v>
      </c>
    </row>
    <row r="51" spans="1:3" ht="15.75" thickBot="1">
      <c r="A51" s="487" t="s">
        <v>87</v>
      </c>
      <c r="B51" s="488"/>
      <c r="C51" s="93">
        <f>C46+C47+C48+C49+C50</f>
        <v>0</v>
      </c>
    </row>
    <row r="52" spans="1:3" ht="15.75" thickTop="1">
      <c r="A52" s="76"/>
      <c r="B52" s="77"/>
      <c r="C52" s="42"/>
    </row>
    <row r="53" spans="1:3" ht="26.25" customHeight="1">
      <c r="A53" s="78" t="s">
        <v>88</v>
      </c>
      <c r="B53" s="489" t="s">
        <v>89</v>
      </c>
      <c r="C53" s="489"/>
    </row>
    <row r="54" spans="1:3" ht="24.75" customHeight="1">
      <c r="A54" s="78" t="s">
        <v>90</v>
      </c>
      <c r="B54" s="490" t="s">
        <v>91</v>
      </c>
      <c r="C54" s="490"/>
    </row>
    <row r="55" spans="1:3" ht="17.25">
      <c r="A55" s="78" t="s">
        <v>92</v>
      </c>
      <c r="B55" s="79" t="s">
        <v>93</v>
      </c>
      <c r="C55" s="80"/>
    </row>
    <row r="56" spans="1:3" ht="90.75" customHeight="1">
      <c r="A56" s="78" t="s">
        <v>94</v>
      </c>
      <c r="B56" s="489" t="s">
        <v>95</v>
      </c>
      <c r="C56" s="489"/>
    </row>
    <row r="57" spans="1:3" ht="79.5" customHeight="1">
      <c r="A57" s="78" t="s">
        <v>96</v>
      </c>
      <c r="B57" s="489" t="s">
        <v>97</v>
      </c>
      <c r="C57" s="489"/>
    </row>
    <row r="58" spans="1:3" ht="66.75" customHeight="1">
      <c r="A58" s="78" t="s">
        <v>98</v>
      </c>
      <c r="B58" s="491" t="s">
        <v>99</v>
      </c>
      <c r="C58" s="491"/>
    </row>
    <row r="59" spans="1:3" ht="24.75" customHeight="1">
      <c r="A59" s="78" t="s">
        <v>100</v>
      </c>
      <c r="B59" s="478" t="s">
        <v>101</v>
      </c>
      <c r="C59" s="478"/>
    </row>
  </sheetData>
  <sheetProtection password="D3C7" sheet="1"/>
  <mergeCells count="18">
    <mergeCell ref="B57:C57"/>
    <mergeCell ref="B58:C58"/>
    <mergeCell ref="A3:C3"/>
    <mergeCell ref="A5:C5"/>
    <mergeCell ref="A23:B23"/>
    <mergeCell ref="A42:C42"/>
    <mergeCell ref="A44:B44"/>
    <mergeCell ref="A45:B45"/>
    <mergeCell ref="B59:C59"/>
    <mergeCell ref="A7:B7"/>
    <mergeCell ref="A2:C2"/>
    <mergeCell ref="A4:C4"/>
    <mergeCell ref="A6:C6"/>
    <mergeCell ref="A1:C1"/>
    <mergeCell ref="A51:B51"/>
    <mergeCell ref="B53:C53"/>
    <mergeCell ref="B54:C54"/>
    <mergeCell ref="B56:C56"/>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K163"/>
  <sheetViews>
    <sheetView showGridLines="0" zoomScale="85" zoomScaleNormal="85" zoomScalePageLayoutView="0" workbookViewId="0" topLeftCell="A1">
      <selection activeCell="A1" sqref="A1"/>
    </sheetView>
  </sheetViews>
  <sheetFormatPr defaultColWidth="9.140625" defaultRowHeight="15"/>
  <cols>
    <col min="1" max="1" width="3.7109375" style="1" customWidth="1"/>
    <col min="2" max="2" width="74.28125" style="1" customWidth="1"/>
    <col min="3" max="10" width="12.8515625" style="1" customWidth="1"/>
    <col min="11" max="11" width="155.28125" style="1" customWidth="1"/>
    <col min="12" max="16384" width="9.140625" style="1" customWidth="1"/>
  </cols>
  <sheetData>
    <row r="2" spans="1:10" ht="24.75" customHeight="1">
      <c r="A2" s="468" t="s">
        <v>0</v>
      </c>
      <c r="B2" s="481"/>
      <c r="C2" s="481"/>
      <c r="D2" s="509"/>
      <c r="E2" s="509"/>
      <c r="F2" s="509"/>
      <c r="G2" s="509"/>
      <c r="H2" s="509"/>
      <c r="I2" s="509"/>
      <c r="J2" s="510"/>
    </row>
    <row r="3" spans="1:10" ht="15">
      <c r="A3" s="511" t="s">
        <v>108</v>
      </c>
      <c r="B3" s="511"/>
      <c r="C3" s="511"/>
      <c r="D3" s="511"/>
      <c r="E3" s="511"/>
      <c r="F3" s="511"/>
      <c r="G3" s="511"/>
      <c r="H3" s="511"/>
      <c r="I3" s="511"/>
      <c r="J3" s="511"/>
    </row>
    <row r="4" spans="1:10" ht="15">
      <c r="A4" s="21"/>
      <c r="B4" s="21"/>
      <c r="C4" s="2"/>
      <c r="D4" s="2"/>
      <c r="E4" s="2"/>
      <c r="F4" s="2"/>
      <c r="G4" s="2"/>
      <c r="H4" s="2"/>
      <c r="I4" s="2"/>
      <c r="J4" s="2"/>
    </row>
    <row r="5" spans="1:10" ht="21">
      <c r="A5" s="512" t="s">
        <v>109</v>
      </c>
      <c r="B5" s="512"/>
      <c r="C5" s="512"/>
      <c r="D5" s="512"/>
      <c r="E5" s="512"/>
      <c r="F5" s="512"/>
      <c r="G5" s="512"/>
      <c r="H5" s="512"/>
      <c r="I5" s="512"/>
      <c r="J5" s="512"/>
    </row>
    <row r="6" spans="1:10" ht="21.75" thickBot="1">
      <c r="A6" s="512"/>
      <c r="B6" s="512"/>
      <c r="C6" s="2"/>
      <c r="D6" s="2"/>
      <c r="E6" s="2"/>
      <c r="F6" s="2"/>
      <c r="G6" s="2"/>
      <c r="H6" s="2"/>
      <c r="I6" s="2"/>
      <c r="J6" s="2"/>
    </row>
    <row r="7" spans="1:11" ht="42" customHeight="1" thickTop="1">
      <c r="A7" s="513" t="s">
        <v>110</v>
      </c>
      <c r="B7" s="514"/>
      <c r="C7" s="505" t="s">
        <v>111</v>
      </c>
      <c r="D7" s="505" t="s">
        <v>112</v>
      </c>
      <c r="E7" s="500" t="s">
        <v>113</v>
      </c>
      <c r="F7" s="502" t="s">
        <v>114</v>
      </c>
      <c r="G7" s="503"/>
      <c r="H7" s="503"/>
      <c r="I7" s="504"/>
      <c r="J7" s="505" t="s">
        <v>115</v>
      </c>
      <c r="K7" s="508"/>
    </row>
    <row r="8" spans="1:11" ht="147.75" customHeight="1">
      <c r="A8" s="515"/>
      <c r="B8" s="516"/>
      <c r="C8" s="506"/>
      <c r="D8" s="506"/>
      <c r="E8" s="501"/>
      <c r="F8" s="137" t="s">
        <v>116</v>
      </c>
      <c r="G8" s="138" t="s">
        <v>117</v>
      </c>
      <c r="H8" s="138" t="s">
        <v>118</v>
      </c>
      <c r="I8" s="139" t="s">
        <v>119</v>
      </c>
      <c r="J8" s="506"/>
      <c r="K8" s="508"/>
    </row>
    <row r="9" spans="1:11" ht="36.75" thickBot="1">
      <c r="A9" s="96"/>
      <c r="B9" s="97"/>
      <c r="C9" s="98" t="s">
        <v>120</v>
      </c>
      <c r="D9" s="99" t="s">
        <v>121</v>
      </c>
      <c r="E9" s="100" t="s">
        <v>122</v>
      </c>
      <c r="F9" s="101" t="s">
        <v>123</v>
      </c>
      <c r="G9" s="102" t="s">
        <v>124</v>
      </c>
      <c r="H9" s="103" t="s">
        <v>125</v>
      </c>
      <c r="I9" s="104" t="s">
        <v>126</v>
      </c>
      <c r="J9" s="98" t="s">
        <v>127</v>
      </c>
      <c r="K9" s="508"/>
    </row>
    <row r="10" spans="1:10" ht="15.75" thickTop="1">
      <c r="A10" s="105" t="s">
        <v>128</v>
      </c>
      <c r="B10" s="140" t="s">
        <v>129</v>
      </c>
      <c r="C10" s="117"/>
      <c r="D10" s="117"/>
      <c r="E10" s="117"/>
      <c r="F10" s="117"/>
      <c r="G10" s="118"/>
      <c r="H10" s="118"/>
      <c r="I10" s="119"/>
      <c r="J10" s="120"/>
    </row>
    <row r="11" spans="1:10" ht="15">
      <c r="A11" s="106" t="s">
        <v>128</v>
      </c>
      <c r="B11" s="141" t="s">
        <v>130</v>
      </c>
      <c r="C11" s="135">
        <v>0</v>
      </c>
      <c r="D11" s="135">
        <v>0</v>
      </c>
      <c r="E11" s="121">
        <f aca="true" t="shared" si="0" ref="E11:E22">+C11-D11</f>
        <v>0</v>
      </c>
      <c r="F11" s="135">
        <v>0</v>
      </c>
      <c r="G11" s="136">
        <v>0</v>
      </c>
      <c r="H11" s="136">
        <v>0</v>
      </c>
      <c r="I11" s="136">
        <v>0</v>
      </c>
      <c r="J11" s="123">
        <f aca="true" t="shared" si="1" ref="J11:J22">+E11+F11+G11+H11+I11</f>
        <v>0</v>
      </c>
    </row>
    <row r="12" spans="1:10" ht="15">
      <c r="A12" s="106" t="s">
        <v>131</v>
      </c>
      <c r="B12" s="142" t="s">
        <v>132</v>
      </c>
      <c r="C12" s="135">
        <v>0</v>
      </c>
      <c r="D12" s="135">
        <v>0</v>
      </c>
      <c r="E12" s="121">
        <f t="shared" si="0"/>
        <v>0</v>
      </c>
      <c r="F12" s="135">
        <v>0</v>
      </c>
      <c r="G12" s="136">
        <v>0</v>
      </c>
      <c r="H12" s="136">
        <v>0</v>
      </c>
      <c r="I12" s="136">
        <v>0</v>
      </c>
      <c r="J12" s="123">
        <f t="shared" si="1"/>
        <v>0</v>
      </c>
    </row>
    <row r="13" spans="1:10" ht="15">
      <c r="A13" s="106" t="s">
        <v>133</v>
      </c>
      <c r="B13" s="142" t="s">
        <v>134</v>
      </c>
      <c r="C13" s="135">
        <v>0</v>
      </c>
      <c r="D13" s="135">
        <v>0</v>
      </c>
      <c r="E13" s="121">
        <f t="shared" si="0"/>
        <v>0</v>
      </c>
      <c r="F13" s="135">
        <v>0</v>
      </c>
      <c r="G13" s="136">
        <v>0</v>
      </c>
      <c r="H13" s="136">
        <v>0</v>
      </c>
      <c r="I13" s="136">
        <v>0</v>
      </c>
      <c r="J13" s="123">
        <f t="shared" si="1"/>
        <v>0</v>
      </c>
    </row>
    <row r="14" spans="1:10" ht="15">
      <c r="A14" s="106" t="s">
        <v>135</v>
      </c>
      <c r="B14" s="142" t="s">
        <v>136</v>
      </c>
      <c r="C14" s="135">
        <v>0</v>
      </c>
      <c r="D14" s="135">
        <v>0</v>
      </c>
      <c r="E14" s="121">
        <f t="shared" si="0"/>
        <v>0</v>
      </c>
      <c r="F14" s="135">
        <v>0</v>
      </c>
      <c r="G14" s="136">
        <v>0</v>
      </c>
      <c r="H14" s="136">
        <v>0</v>
      </c>
      <c r="I14" s="136">
        <v>0</v>
      </c>
      <c r="J14" s="123">
        <f t="shared" si="1"/>
        <v>0</v>
      </c>
    </row>
    <row r="15" spans="1:10" ht="15">
      <c r="A15" s="106" t="s">
        <v>137</v>
      </c>
      <c r="B15" s="142" t="s">
        <v>138</v>
      </c>
      <c r="C15" s="135">
        <v>0</v>
      </c>
      <c r="D15" s="135">
        <v>0</v>
      </c>
      <c r="E15" s="121">
        <f t="shared" si="0"/>
        <v>0</v>
      </c>
      <c r="F15" s="135">
        <v>0</v>
      </c>
      <c r="G15" s="136">
        <v>0</v>
      </c>
      <c r="H15" s="136">
        <v>0</v>
      </c>
      <c r="I15" s="136">
        <v>0</v>
      </c>
      <c r="J15" s="123">
        <f t="shared" si="1"/>
        <v>0</v>
      </c>
    </row>
    <row r="16" spans="1:10" ht="15">
      <c r="A16" s="106" t="s">
        <v>139</v>
      </c>
      <c r="B16" s="142" t="s">
        <v>140</v>
      </c>
      <c r="C16" s="135">
        <v>0</v>
      </c>
      <c r="D16" s="135">
        <v>0</v>
      </c>
      <c r="E16" s="121">
        <f t="shared" si="0"/>
        <v>0</v>
      </c>
      <c r="F16" s="135">
        <v>0</v>
      </c>
      <c r="G16" s="136">
        <v>0</v>
      </c>
      <c r="H16" s="136">
        <v>0</v>
      </c>
      <c r="I16" s="136">
        <v>0</v>
      </c>
      <c r="J16" s="123">
        <f t="shared" si="1"/>
        <v>0</v>
      </c>
    </row>
    <row r="17" spans="1:10" ht="15">
      <c r="A17" s="106" t="s">
        <v>141</v>
      </c>
      <c r="B17" s="142" t="s">
        <v>142</v>
      </c>
      <c r="C17" s="135">
        <v>0</v>
      </c>
      <c r="D17" s="135">
        <v>0</v>
      </c>
      <c r="E17" s="121">
        <f t="shared" si="0"/>
        <v>0</v>
      </c>
      <c r="F17" s="135">
        <v>0</v>
      </c>
      <c r="G17" s="136">
        <v>0</v>
      </c>
      <c r="H17" s="136">
        <v>0</v>
      </c>
      <c r="I17" s="136">
        <v>0</v>
      </c>
      <c r="J17" s="123">
        <f t="shared" si="1"/>
        <v>0</v>
      </c>
    </row>
    <row r="18" spans="1:10" ht="15">
      <c r="A18" s="106" t="s">
        <v>143</v>
      </c>
      <c r="B18" s="142" t="s">
        <v>144</v>
      </c>
      <c r="C18" s="135">
        <v>0</v>
      </c>
      <c r="D18" s="135">
        <v>0</v>
      </c>
      <c r="E18" s="121">
        <f t="shared" si="0"/>
        <v>0</v>
      </c>
      <c r="F18" s="135">
        <v>0</v>
      </c>
      <c r="G18" s="136">
        <v>0</v>
      </c>
      <c r="H18" s="136">
        <v>0</v>
      </c>
      <c r="I18" s="136">
        <v>0</v>
      </c>
      <c r="J18" s="123">
        <f t="shared" si="1"/>
        <v>0</v>
      </c>
    </row>
    <row r="19" spans="1:10" ht="15">
      <c r="A19" s="106" t="s">
        <v>145</v>
      </c>
      <c r="B19" s="142" t="s">
        <v>146</v>
      </c>
      <c r="C19" s="135">
        <v>0</v>
      </c>
      <c r="D19" s="135">
        <v>0</v>
      </c>
      <c r="E19" s="121">
        <f t="shared" si="0"/>
        <v>0</v>
      </c>
      <c r="F19" s="135">
        <v>0</v>
      </c>
      <c r="G19" s="136">
        <v>0</v>
      </c>
      <c r="H19" s="136">
        <v>0</v>
      </c>
      <c r="I19" s="136">
        <v>0</v>
      </c>
      <c r="J19" s="123">
        <f t="shared" si="1"/>
        <v>0</v>
      </c>
    </row>
    <row r="20" spans="1:10" ht="15">
      <c r="A20" s="106" t="s">
        <v>147</v>
      </c>
      <c r="B20" s="142" t="s">
        <v>148</v>
      </c>
      <c r="C20" s="135">
        <v>0</v>
      </c>
      <c r="D20" s="135">
        <v>0</v>
      </c>
      <c r="E20" s="121">
        <f t="shared" si="0"/>
        <v>0</v>
      </c>
      <c r="F20" s="135">
        <v>0</v>
      </c>
      <c r="G20" s="136">
        <v>0</v>
      </c>
      <c r="H20" s="136">
        <v>0</v>
      </c>
      <c r="I20" s="136">
        <v>0</v>
      </c>
      <c r="J20" s="123">
        <f t="shared" si="1"/>
        <v>0</v>
      </c>
    </row>
    <row r="21" spans="1:10" ht="15">
      <c r="A21" s="106" t="s">
        <v>149</v>
      </c>
      <c r="B21" s="142" t="s">
        <v>150</v>
      </c>
      <c r="C21" s="135">
        <v>0</v>
      </c>
      <c r="D21" s="135">
        <v>0</v>
      </c>
      <c r="E21" s="121">
        <f t="shared" si="0"/>
        <v>0</v>
      </c>
      <c r="F21" s="135">
        <v>0</v>
      </c>
      <c r="G21" s="136">
        <v>0</v>
      </c>
      <c r="H21" s="136">
        <v>0</v>
      </c>
      <c r="I21" s="136">
        <v>0</v>
      </c>
      <c r="J21" s="123">
        <f t="shared" si="1"/>
        <v>0</v>
      </c>
    </row>
    <row r="22" spans="1:11" s="214" customFormat="1" ht="27" thickBot="1">
      <c r="A22" s="397" t="s">
        <v>151</v>
      </c>
      <c r="B22" s="402" t="s">
        <v>267</v>
      </c>
      <c r="C22" s="395">
        <v>0</v>
      </c>
      <c r="D22" s="395">
        <v>0</v>
      </c>
      <c r="E22" s="395">
        <f t="shared" si="0"/>
        <v>0</v>
      </c>
      <c r="F22" s="395">
        <v>0</v>
      </c>
      <c r="G22" s="394">
        <v>0</v>
      </c>
      <c r="H22" s="394">
        <v>0</v>
      </c>
      <c r="I22" s="394">
        <v>0</v>
      </c>
      <c r="J22" s="393">
        <f t="shared" si="1"/>
        <v>0</v>
      </c>
      <c r="K22" s="217" t="s">
        <v>454</v>
      </c>
    </row>
    <row r="23" spans="1:10" ht="16.5" thickBot="1" thickTop="1">
      <c r="A23" s="107"/>
      <c r="B23" s="143" t="s">
        <v>268</v>
      </c>
      <c r="C23" s="124">
        <f aca="true" t="shared" si="2" ref="C23:J23">SUM(C11:C22)</f>
        <v>0</v>
      </c>
      <c r="D23" s="124">
        <f t="shared" si="2"/>
        <v>0</v>
      </c>
      <c r="E23" s="124">
        <f t="shared" si="2"/>
        <v>0</v>
      </c>
      <c r="F23" s="124">
        <f t="shared" si="2"/>
        <v>0</v>
      </c>
      <c r="G23" s="125">
        <f t="shared" si="2"/>
        <v>0</v>
      </c>
      <c r="H23" s="125">
        <f t="shared" si="2"/>
        <v>0</v>
      </c>
      <c r="I23" s="125">
        <f t="shared" si="2"/>
        <v>0</v>
      </c>
      <c r="J23" s="126">
        <f t="shared" si="2"/>
        <v>0</v>
      </c>
    </row>
    <row r="24" spans="1:10" ht="15.75" thickTop="1">
      <c r="A24" s="108"/>
      <c r="B24" s="144"/>
      <c r="C24" s="121"/>
      <c r="D24" s="121"/>
      <c r="E24" s="121"/>
      <c r="F24" s="121"/>
      <c r="G24" s="122"/>
      <c r="H24" s="122"/>
      <c r="I24" s="127"/>
      <c r="J24" s="123"/>
    </row>
    <row r="25" spans="1:10" ht="15">
      <c r="A25" s="105" t="s">
        <v>131</v>
      </c>
      <c r="B25" s="144" t="s">
        <v>152</v>
      </c>
      <c r="C25" s="121"/>
      <c r="D25" s="121"/>
      <c r="E25" s="121"/>
      <c r="F25" s="121"/>
      <c r="G25" s="122"/>
      <c r="H25" s="122"/>
      <c r="I25" s="127"/>
      <c r="J25" s="123"/>
    </row>
    <row r="26" spans="1:10" ht="15">
      <c r="A26" s="109" t="s">
        <v>128</v>
      </c>
      <c r="B26" s="145" t="s">
        <v>153</v>
      </c>
      <c r="C26" s="135">
        <v>0</v>
      </c>
      <c r="D26" s="135">
        <v>0</v>
      </c>
      <c r="E26" s="121">
        <f>+C26-D26</f>
        <v>0</v>
      </c>
      <c r="F26" s="135">
        <v>0</v>
      </c>
      <c r="G26" s="136">
        <v>0</v>
      </c>
      <c r="H26" s="136">
        <v>0</v>
      </c>
      <c r="I26" s="136">
        <v>0</v>
      </c>
      <c r="J26" s="123">
        <f>+E26+F26+G26+H26+I26</f>
        <v>0</v>
      </c>
    </row>
    <row r="27" spans="1:10" ht="15">
      <c r="A27" s="106" t="s">
        <v>131</v>
      </c>
      <c r="B27" s="145" t="s">
        <v>154</v>
      </c>
      <c r="C27" s="135">
        <v>0</v>
      </c>
      <c r="D27" s="135">
        <v>0</v>
      </c>
      <c r="E27" s="121">
        <f>+C27-D27</f>
        <v>0</v>
      </c>
      <c r="F27" s="135">
        <v>0</v>
      </c>
      <c r="G27" s="136">
        <v>0</v>
      </c>
      <c r="H27" s="136">
        <v>0</v>
      </c>
      <c r="I27" s="136">
        <v>0</v>
      </c>
      <c r="J27" s="123">
        <f>+E27+F27+G27+H27+I27</f>
        <v>0</v>
      </c>
    </row>
    <row r="28" spans="1:11" s="214" customFormat="1" ht="15.75" thickBot="1">
      <c r="A28" s="397" t="s">
        <v>133</v>
      </c>
      <c r="B28" s="402" t="s">
        <v>269</v>
      </c>
      <c r="C28" s="395">
        <v>0</v>
      </c>
      <c r="D28" s="395">
        <v>0</v>
      </c>
      <c r="E28" s="395">
        <f>+C28-D28</f>
        <v>0</v>
      </c>
      <c r="F28" s="395">
        <v>0</v>
      </c>
      <c r="G28" s="394">
        <v>0</v>
      </c>
      <c r="H28" s="394">
        <v>0</v>
      </c>
      <c r="I28" s="394">
        <v>0</v>
      </c>
      <c r="J28" s="393">
        <f>+E28+F28+G28+H28+I28</f>
        <v>0</v>
      </c>
      <c r="K28" s="217" t="s">
        <v>454</v>
      </c>
    </row>
    <row r="29" spans="1:10" ht="16.5" thickBot="1" thickTop="1">
      <c r="A29" s="107"/>
      <c r="B29" s="146" t="s">
        <v>155</v>
      </c>
      <c r="C29" s="124">
        <f aca="true" t="shared" si="3" ref="C29:J29">SUM(C26:C28)</f>
        <v>0</v>
      </c>
      <c r="D29" s="124">
        <f t="shared" si="3"/>
        <v>0</v>
      </c>
      <c r="E29" s="124">
        <f t="shared" si="3"/>
        <v>0</v>
      </c>
      <c r="F29" s="124">
        <f t="shared" si="3"/>
        <v>0</v>
      </c>
      <c r="G29" s="125">
        <f t="shared" si="3"/>
        <v>0</v>
      </c>
      <c r="H29" s="125">
        <f t="shared" si="3"/>
        <v>0</v>
      </c>
      <c r="I29" s="125">
        <f t="shared" si="3"/>
        <v>0</v>
      </c>
      <c r="J29" s="126">
        <f t="shared" si="3"/>
        <v>0</v>
      </c>
    </row>
    <row r="30" spans="1:10" ht="15.75" thickTop="1">
      <c r="A30" s="108"/>
      <c r="B30" s="147"/>
      <c r="C30" s="121"/>
      <c r="D30" s="121"/>
      <c r="E30" s="121"/>
      <c r="F30" s="121"/>
      <c r="G30" s="122"/>
      <c r="H30" s="122"/>
      <c r="I30" s="127"/>
      <c r="J30" s="123"/>
    </row>
    <row r="31" spans="1:10" ht="15">
      <c r="A31" s="105" t="s">
        <v>133</v>
      </c>
      <c r="B31" s="144" t="s">
        <v>156</v>
      </c>
      <c r="C31" s="121"/>
      <c r="D31" s="121"/>
      <c r="E31" s="121"/>
      <c r="F31" s="121"/>
      <c r="G31" s="122"/>
      <c r="H31" s="122"/>
      <c r="I31" s="127"/>
      <c r="J31" s="123"/>
    </row>
    <row r="32" spans="1:10" ht="15">
      <c r="A32" s="106" t="s">
        <v>128</v>
      </c>
      <c r="B32" s="141" t="s">
        <v>157</v>
      </c>
      <c r="C32" s="135">
        <v>0</v>
      </c>
      <c r="D32" s="135">
        <v>0</v>
      </c>
      <c r="E32" s="121">
        <f>+C32-D32</f>
        <v>0</v>
      </c>
      <c r="F32" s="135">
        <v>0</v>
      </c>
      <c r="G32" s="136">
        <v>0</v>
      </c>
      <c r="H32" s="136">
        <v>0</v>
      </c>
      <c r="I32" s="136">
        <v>0</v>
      </c>
      <c r="J32" s="123">
        <f>+E32+F32+G32+H32+I32</f>
        <v>0</v>
      </c>
    </row>
    <row r="33" spans="1:10" ht="15">
      <c r="A33" s="106" t="s">
        <v>158</v>
      </c>
      <c r="B33" s="142" t="s">
        <v>159</v>
      </c>
      <c r="C33" s="135">
        <v>0</v>
      </c>
      <c r="D33" s="135">
        <v>0</v>
      </c>
      <c r="E33" s="121">
        <f>+C33-D33</f>
        <v>0</v>
      </c>
      <c r="F33" s="135">
        <v>0</v>
      </c>
      <c r="G33" s="136">
        <v>0</v>
      </c>
      <c r="H33" s="136">
        <v>0</v>
      </c>
      <c r="I33" s="136">
        <v>0</v>
      </c>
      <c r="J33" s="123">
        <f>+E33+F33+G33+H33+I33</f>
        <v>0</v>
      </c>
    </row>
    <row r="34" spans="1:11" s="214" customFormat="1" ht="15.75" thickBot="1">
      <c r="A34" s="397" t="s">
        <v>133</v>
      </c>
      <c r="B34" s="402" t="s">
        <v>270</v>
      </c>
      <c r="C34" s="395">
        <v>0</v>
      </c>
      <c r="D34" s="395">
        <v>0</v>
      </c>
      <c r="E34" s="395">
        <f>+C34-D34</f>
        <v>0</v>
      </c>
      <c r="F34" s="395">
        <v>0</v>
      </c>
      <c r="G34" s="394">
        <v>0</v>
      </c>
      <c r="H34" s="394">
        <v>0</v>
      </c>
      <c r="I34" s="394">
        <v>0</v>
      </c>
      <c r="J34" s="393">
        <f>+E34+F34+G34+H34+I34</f>
        <v>0</v>
      </c>
      <c r="K34" s="217" t="s">
        <v>454</v>
      </c>
    </row>
    <row r="35" spans="1:10" ht="16.5" thickBot="1" thickTop="1">
      <c r="A35" s="107"/>
      <c r="B35" s="146" t="s">
        <v>160</v>
      </c>
      <c r="C35" s="124">
        <f aca="true" t="shared" si="4" ref="C35:J35">SUM(C32:C34)</f>
        <v>0</v>
      </c>
      <c r="D35" s="124">
        <f t="shared" si="4"/>
        <v>0</v>
      </c>
      <c r="E35" s="124">
        <f t="shared" si="4"/>
        <v>0</v>
      </c>
      <c r="F35" s="124">
        <f t="shared" si="4"/>
        <v>0</v>
      </c>
      <c r="G35" s="125">
        <f t="shared" si="4"/>
        <v>0</v>
      </c>
      <c r="H35" s="125">
        <f t="shared" si="4"/>
        <v>0</v>
      </c>
      <c r="I35" s="125">
        <f t="shared" si="4"/>
        <v>0</v>
      </c>
      <c r="J35" s="126">
        <f t="shared" si="4"/>
        <v>0</v>
      </c>
    </row>
    <row r="36" spans="1:10" ht="15.75" thickTop="1">
      <c r="A36" s="108"/>
      <c r="B36" s="147"/>
      <c r="C36" s="121"/>
      <c r="D36" s="121"/>
      <c r="E36" s="121"/>
      <c r="F36" s="121"/>
      <c r="G36" s="122"/>
      <c r="H36" s="122"/>
      <c r="I36" s="127"/>
      <c r="J36" s="123"/>
    </row>
    <row r="37" spans="1:10" ht="15">
      <c r="A37" s="105" t="s">
        <v>135</v>
      </c>
      <c r="B37" s="144" t="s">
        <v>161</v>
      </c>
      <c r="C37" s="121"/>
      <c r="D37" s="121"/>
      <c r="E37" s="121"/>
      <c r="F37" s="121"/>
      <c r="G37" s="122"/>
      <c r="H37" s="122"/>
      <c r="I37" s="127"/>
      <c r="J37" s="123"/>
    </row>
    <row r="38" spans="1:10" ht="15">
      <c r="A38" s="106" t="s">
        <v>128</v>
      </c>
      <c r="B38" s="148" t="s">
        <v>162</v>
      </c>
      <c r="C38" s="135">
        <v>0</v>
      </c>
      <c r="D38" s="135">
        <v>0</v>
      </c>
      <c r="E38" s="121">
        <f aca="true" t="shared" si="5" ref="E38:E45">+C38-D38</f>
        <v>0</v>
      </c>
      <c r="F38" s="135">
        <v>0</v>
      </c>
      <c r="G38" s="136">
        <v>0</v>
      </c>
      <c r="H38" s="136">
        <v>0</v>
      </c>
      <c r="I38" s="136">
        <v>0</v>
      </c>
      <c r="J38" s="123">
        <f aca="true" t="shared" si="6" ref="J38:J45">+E38+F38+G38+H38+I38</f>
        <v>0</v>
      </c>
    </row>
    <row r="39" spans="1:10" ht="15">
      <c r="A39" s="106" t="s">
        <v>131</v>
      </c>
      <c r="B39" s="142" t="s">
        <v>163</v>
      </c>
      <c r="C39" s="135">
        <v>0</v>
      </c>
      <c r="D39" s="135">
        <v>0</v>
      </c>
      <c r="E39" s="121">
        <f t="shared" si="5"/>
        <v>0</v>
      </c>
      <c r="F39" s="135">
        <v>0</v>
      </c>
      <c r="G39" s="136">
        <v>0</v>
      </c>
      <c r="H39" s="136">
        <v>0</v>
      </c>
      <c r="I39" s="136">
        <v>0</v>
      </c>
      <c r="J39" s="123">
        <f t="shared" si="6"/>
        <v>0</v>
      </c>
    </row>
    <row r="40" spans="1:11" s="214" customFormat="1" ht="15">
      <c r="A40" s="397" t="s">
        <v>133</v>
      </c>
      <c r="B40" s="398" t="s">
        <v>271</v>
      </c>
      <c r="C40" s="395">
        <v>0</v>
      </c>
      <c r="D40" s="395">
        <v>0</v>
      </c>
      <c r="E40" s="395">
        <f t="shared" si="5"/>
        <v>0</v>
      </c>
      <c r="F40" s="395">
        <v>0</v>
      </c>
      <c r="G40" s="394">
        <v>0</v>
      </c>
      <c r="H40" s="394">
        <v>0</v>
      </c>
      <c r="I40" s="394">
        <v>0</v>
      </c>
      <c r="J40" s="393">
        <f t="shared" si="6"/>
        <v>0</v>
      </c>
      <c r="K40" s="217" t="s">
        <v>454</v>
      </c>
    </row>
    <row r="41" spans="1:10" ht="15">
      <c r="A41" s="106" t="s">
        <v>164</v>
      </c>
      <c r="B41" s="142" t="s">
        <v>165</v>
      </c>
      <c r="C41" s="135">
        <v>0</v>
      </c>
      <c r="D41" s="135">
        <v>0</v>
      </c>
      <c r="E41" s="121">
        <f t="shared" si="5"/>
        <v>0</v>
      </c>
      <c r="F41" s="135">
        <v>0</v>
      </c>
      <c r="G41" s="136">
        <v>0</v>
      </c>
      <c r="H41" s="136">
        <v>0</v>
      </c>
      <c r="I41" s="136">
        <v>0</v>
      </c>
      <c r="J41" s="123">
        <f t="shared" si="6"/>
        <v>0</v>
      </c>
    </row>
    <row r="42" spans="1:10" ht="15">
      <c r="A42" s="106" t="s">
        <v>166</v>
      </c>
      <c r="B42" s="142" t="s">
        <v>167</v>
      </c>
      <c r="C42" s="135">
        <v>0</v>
      </c>
      <c r="D42" s="135">
        <v>0</v>
      </c>
      <c r="E42" s="121">
        <f t="shared" si="5"/>
        <v>0</v>
      </c>
      <c r="F42" s="135">
        <v>0</v>
      </c>
      <c r="G42" s="136">
        <v>0</v>
      </c>
      <c r="H42" s="136">
        <v>0</v>
      </c>
      <c r="I42" s="136">
        <v>0</v>
      </c>
      <c r="J42" s="123">
        <f t="shared" si="6"/>
        <v>0</v>
      </c>
    </row>
    <row r="43" spans="1:10" ht="15">
      <c r="A43" s="106" t="s">
        <v>139</v>
      </c>
      <c r="B43" s="142" t="s">
        <v>168</v>
      </c>
      <c r="C43" s="135">
        <v>0</v>
      </c>
      <c r="D43" s="135">
        <v>0</v>
      </c>
      <c r="E43" s="121">
        <f t="shared" si="5"/>
        <v>0</v>
      </c>
      <c r="F43" s="135">
        <v>0</v>
      </c>
      <c r="G43" s="136">
        <v>0</v>
      </c>
      <c r="H43" s="136">
        <v>0</v>
      </c>
      <c r="I43" s="136">
        <v>0</v>
      </c>
      <c r="J43" s="123">
        <f t="shared" si="6"/>
        <v>0</v>
      </c>
    </row>
    <row r="44" spans="1:10" ht="15">
      <c r="A44" s="106" t="s">
        <v>169</v>
      </c>
      <c r="B44" s="142" t="s">
        <v>170</v>
      </c>
      <c r="C44" s="135">
        <v>0</v>
      </c>
      <c r="D44" s="135">
        <v>0</v>
      </c>
      <c r="E44" s="121">
        <f t="shared" si="5"/>
        <v>0</v>
      </c>
      <c r="F44" s="135">
        <v>0</v>
      </c>
      <c r="G44" s="136">
        <v>0</v>
      </c>
      <c r="H44" s="136">
        <v>0</v>
      </c>
      <c r="I44" s="136">
        <v>0</v>
      </c>
      <c r="J44" s="123">
        <f t="shared" si="6"/>
        <v>0</v>
      </c>
    </row>
    <row r="45" spans="1:11" s="214" customFormat="1" ht="15.75" thickBot="1">
      <c r="A45" s="397" t="s">
        <v>143</v>
      </c>
      <c r="B45" s="398" t="s">
        <v>272</v>
      </c>
      <c r="C45" s="395">
        <v>0</v>
      </c>
      <c r="D45" s="395">
        <v>0</v>
      </c>
      <c r="E45" s="395">
        <f t="shared" si="5"/>
        <v>0</v>
      </c>
      <c r="F45" s="395">
        <v>0</v>
      </c>
      <c r="G45" s="394">
        <v>0</v>
      </c>
      <c r="H45" s="394">
        <v>0</v>
      </c>
      <c r="I45" s="394">
        <v>0</v>
      </c>
      <c r="J45" s="393">
        <f t="shared" si="6"/>
        <v>0</v>
      </c>
      <c r="K45" s="217" t="s">
        <v>454</v>
      </c>
    </row>
    <row r="46" spans="1:10" ht="16.5" thickBot="1" thickTop="1">
      <c r="A46" s="107"/>
      <c r="B46" s="146" t="s">
        <v>171</v>
      </c>
      <c r="C46" s="124">
        <f aca="true" t="shared" si="7" ref="C46:J46">SUM(C38:C45)</f>
        <v>0</v>
      </c>
      <c r="D46" s="124">
        <f t="shared" si="7"/>
        <v>0</v>
      </c>
      <c r="E46" s="124">
        <f t="shared" si="7"/>
        <v>0</v>
      </c>
      <c r="F46" s="124">
        <f t="shared" si="7"/>
        <v>0</v>
      </c>
      <c r="G46" s="125">
        <f t="shared" si="7"/>
        <v>0</v>
      </c>
      <c r="H46" s="125">
        <f t="shared" si="7"/>
        <v>0</v>
      </c>
      <c r="I46" s="125">
        <f t="shared" si="7"/>
        <v>0</v>
      </c>
      <c r="J46" s="126">
        <f t="shared" si="7"/>
        <v>0</v>
      </c>
    </row>
    <row r="47" spans="1:10" ht="15.75" thickTop="1">
      <c r="A47" s="108"/>
      <c r="B47" s="144"/>
      <c r="C47" s="121"/>
      <c r="D47" s="121"/>
      <c r="E47" s="121"/>
      <c r="F47" s="121"/>
      <c r="G47" s="122"/>
      <c r="H47" s="122"/>
      <c r="I47" s="127"/>
      <c r="J47" s="123"/>
    </row>
    <row r="48" spans="1:10" ht="15">
      <c r="A48" s="105" t="s">
        <v>137</v>
      </c>
      <c r="B48" s="149" t="s">
        <v>172</v>
      </c>
      <c r="C48" s="121"/>
      <c r="D48" s="121"/>
      <c r="E48" s="121"/>
      <c r="F48" s="121"/>
      <c r="G48" s="122"/>
      <c r="H48" s="122"/>
      <c r="I48" s="127"/>
      <c r="J48" s="123"/>
    </row>
    <row r="49" spans="1:10" ht="15">
      <c r="A49" s="106" t="s">
        <v>128</v>
      </c>
      <c r="B49" s="141" t="s">
        <v>173</v>
      </c>
      <c r="C49" s="135">
        <v>0</v>
      </c>
      <c r="D49" s="135">
        <v>0</v>
      </c>
      <c r="E49" s="121">
        <f>+C49-D49</f>
        <v>0</v>
      </c>
      <c r="F49" s="135">
        <v>0</v>
      </c>
      <c r="G49" s="136">
        <v>0</v>
      </c>
      <c r="H49" s="136">
        <v>0</v>
      </c>
      <c r="I49" s="136">
        <v>0</v>
      </c>
      <c r="J49" s="123">
        <f>+E49+F49+G49+H49+I49</f>
        <v>0</v>
      </c>
    </row>
    <row r="50" spans="1:10" ht="15">
      <c r="A50" s="106" t="s">
        <v>131</v>
      </c>
      <c r="B50" s="142" t="s">
        <v>174</v>
      </c>
      <c r="C50" s="135">
        <v>0</v>
      </c>
      <c r="D50" s="135">
        <v>0</v>
      </c>
      <c r="E50" s="121">
        <f>+C50-D50</f>
        <v>0</v>
      </c>
      <c r="F50" s="135">
        <v>0</v>
      </c>
      <c r="G50" s="136">
        <v>0</v>
      </c>
      <c r="H50" s="136">
        <v>0</v>
      </c>
      <c r="I50" s="136">
        <v>0</v>
      </c>
      <c r="J50" s="123">
        <f>+E50+F50+G50+H50+I50</f>
        <v>0</v>
      </c>
    </row>
    <row r="51" spans="1:11" s="214" customFormat="1" ht="27" thickBot="1">
      <c r="A51" s="397" t="s">
        <v>133</v>
      </c>
      <c r="B51" s="398" t="s">
        <v>273</v>
      </c>
      <c r="C51" s="395">
        <v>0</v>
      </c>
      <c r="D51" s="395">
        <v>0</v>
      </c>
      <c r="E51" s="395">
        <f>+C51-D51</f>
        <v>0</v>
      </c>
      <c r="F51" s="395">
        <v>0</v>
      </c>
      <c r="G51" s="394">
        <v>0</v>
      </c>
      <c r="H51" s="394">
        <v>0</v>
      </c>
      <c r="I51" s="394">
        <v>0</v>
      </c>
      <c r="J51" s="393">
        <f>+E51+F51+G51+H51+I51</f>
        <v>0</v>
      </c>
      <c r="K51" s="217" t="s">
        <v>454</v>
      </c>
    </row>
    <row r="52" spans="1:10" ht="16.5" thickBot="1" thickTop="1">
      <c r="A52" s="107"/>
      <c r="B52" s="143" t="s">
        <v>175</v>
      </c>
      <c r="C52" s="124">
        <f aca="true" t="shared" si="8" ref="C52:J52">SUM(C49:C51)</f>
        <v>0</v>
      </c>
      <c r="D52" s="124">
        <f t="shared" si="8"/>
        <v>0</v>
      </c>
      <c r="E52" s="124">
        <f t="shared" si="8"/>
        <v>0</v>
      </c>
      <c r="F52" s="124">
        <f t="shared" si="8"/>
        <v>0</v>
      </c>
      <c r="G52" s="125">
        <f t="shared" si="8"/>
        <v>0</v>
      </c>
      <c r="H52" s="125">
        <f t="shared" si="8"/>
        <v>0</v>
      </c>
      <c r="I52" s="125">
        <f t="shared" si="8"/>
        <v>0</v>
      </c>
      <c r="J52" s="126">
        <f t="shared" si="8"/>
        <v>0</v>
      </c>
    </row>
    <row r="53" spans="1:10" ht="15.75" thickTop="1">
      <c r="A53" s="108"/>
      <c r="B53" s="147"/>
      <c r="C53" s="121"/>
      <c r="D53" s="121"/>
      <c r="E53" s="121"/>
      <c r="F53" s="121"/>
      <c r="G53" s="122"/>
      <c r="H53" s="122"/>
      <c r="I53" s="127"/>
      <c r="J53" s="123"/>
    </row>
    <row r="54" spans="1:10" ht="15">
      <c r="A54" s="105" t="s">
        <v>139</v>
      </c>
      <c r="B54" s="144" t="s">
        <v>176</v>
      </c>
      <c r="C54" s="121"/>
      <c r="D54" s="121"/>
      <c r="E54" s="121"/>
      <c r="F54" s="121"/>
      <c r="G54" s="122"/>
      <c r="H54" s="122"/>
      <c r="I54" s="127"/>
      <c r="J54" s="123"/>
    </row>
    <row r="55" spans="1:10" ht="15">
      <c r="A55" s="106" t="s">
        <v>177</v>
      </c>
      <c r="B55" s="142" t="s">
        <v>178</v>
      </c>
      <c r="C55" s="135">
        <v>0</v>
      </c>
      <c r="D55" s="135">
        <v>0</v>
      </c>
      <c r="E55" s="121">
        <f>+C55-D55</f>
        <v>0</v>
      </c>
      <c r="F55" s="135">
        <v>0</v>
      </c>
      <c r="G55" s="136">
        <v>0</v>
      </c>
      <c r="H55" s="136">
        <v>0</v>
      </c>
      <c r="I55" s="136">
        <v>0</v>
      </c>
      <c r="J55" s="123">
        <f>+E55+F55+G55+H55+I55</f>
        <v>0</v>
      </c>
    </row>
    <row r="56" spans="1:10" ht="15">
      <c r="A56" s="106" t="s">
        <v>158</v>
      </c>
      <c r="B56" s="142" t="s">
        <v>179</v>
      </c>
      <c r="C56" s="135">
        <v>0</v>
      </c>
      <c r="D56" s="135">
        <v>0</v>
      </c>
      <c r="E56" s="121">
        <f>+C56-D56</f>
        <v>0</v>
      </c>
      <c r="F56" s="135">
        <v>0</v>
      </c>
      <c r="G56" s="136">
        <v>0</v>
      </c>
      <c r="H56" s="136">
        <v>0</v>
      </c>
      <c r="I56" s="136">
        <v>0</v>
      </c>
      <c r="J56" s="123">
        <f>+E56+F56+G56+H56+I56</f>
        <v>0</v>
      </c>
    </row>
    <row r="57" spans="1:11" s="214" customFormat="1" ht="27" thickBot="1">
      <c r="A57" s="397" t="s">
        <v>133</v>
      </c>
      <c r="B57" s="398" t="s">
        <v>274</v>
      </c>
      <c r="C57" s="395">
        <v>0</v>
      </c>
      <c r="D57" s="395">
        <v>0</v>
      </c>
      <c r="E57" s="395">
        <f>+C57-D57</f>
        <v>0</v>
      </c>
      <c r="F57" s="395">
        <v>0</v>
      </c>
      <c r="G57" s="394">
        <v>0</v>
      </c>
      <c r="H57" s="394">
        <v>0</v>
      </c>
      <c r="I57" s="394">
        <v>0</v>
      </c>
      <c r="J57" s="393">
        <f>+E57+F57+G57+H57+I57</f>
        <v>0</v>
      </c>
      <c r="K57" s="217" t="s">
        <v>454</v>
      </c>
    </row>
    <row r="58" spans="1:10" ht="16.5" thickBot="1" thickTop="1">
      <c r="A58" s="107"/>
      <c r="B58" s="146" t="s">
        <v>180</v>
      </c>
      <c r="C58" s="124">
        <f aca="true" t="shared" si="9" ref="C58:J58">SUM(C55:C57)</f>
        <v>0</v>
      </c>
      <c r="D58" s="124">
        <f t="shared" si="9"/>
        <v>0</v>
      </c>
      <c r="E58" s="124">
        <f t="shared" si="9"/>
        <v>0</v>
      </c>
      <c r="F58" s="124">
        <f t="shared" si="9"/>
        <v>0</v>
      </c>
      <c r="G58" s="125">
        <f t="shared" si="9"/>
        <v>0</v>
      </c>
      <c r="H58" s="125">
        <f t="shared" si="9"/>
        <v>0</v>
      </c>
      <c r="I58" s="125">
        <f t="shared" si="9"/>
        <v>0</v>
      </c>
      <c r="J58" s="126">
        <f t="shared" si="9"/>
        <v>0</v>
      </c>
    </row>
    <row r="59" spans="1:10" ht="15.75" thickTop="1">
      <c r="A59" s="108"/>
      <c r="B59" s="147"/>
      <c r="C59" s="121"/>
      <c r="D59" s="121"/>
      <c r="E59" s="121"/>
      <c r="F59" s="121"/>
      <c r="G59" s="122"/>
      <c r="H59" s="122"/>
      <c r="I59" s="127"/>
      <c r="J59" s="123"/>
    </row>
    <row r="60" spans="1:10" ht="15">
      <c r="A60" s="105" t="s">
        <v>141</v>
      </c>
      <c r="B60" s="144" t="s">
        <v>181</v>
      </c>
      <c r="C60" s="121"/>
      <c r="D60" s="121"/>
      <c r="E60" s="121"/>
      <c r="F60" s="121"/>
      <c r="G60" s="122"/>
      <c r="H60" s="122"/>
      <c r="I60" s="122"/>
      <c r="J60" s="123"/>
    </row>
    <row r="61" spans="1:10" ht="15">
      <c r="A61" s="106" t="s">
        <v>128</v>
      </c>
      <c r="B61" s="142" t="s">
        <v>182</v>
      </c>
      <c r="C61" s="135">
        <v>0</v>
      </c>
      <c r="D61" s="135">
        <v>0</v>
      </c>
      <c r="E61" s="121">
        <f>+C61-D61</f>
        <v>0</v>
      </c>
      <c r="F61" s="135">
        <v>0</v>
      </c>
      <c r="G61" s="136">
        <v>0</v>
      </c>
      <c r="H61" s="136">
        <v>0</v>
      </c>
      <c r="I61" s="136">
        <v>0</v>
      </c>
      <c r="J61" s="123">
        <f>+E61+F61+G61+H61+I61</f>
        <v>0</v>
      </c>
    </row>
    <row r="62" spans="1:11" s="214" customFormat="1" ht="15.75" thickBot="1">
      <c r="A62" s="397" t="s">
        <v>131</v>
      </c>
      <c r="B62" s="398" t="s">
        <v>275</v>
      </c>
      <c r="C62" s="395">
        <v>0</v>
      </c>
      <c r="D62" s="395">
        <v>0</v>
      </c>
      <c r="E62" s="395">
        <f>+C62-D62</f>
        <v>0</v>
      </c>
      <c r="F62" s="395">
        <v>0</v>
      </c>
      <c r="G62" s="394">
        <v>0</v>
      </c>
      <c r="H62" s="394">
        <v>0</v>
      </c>
      <c r="I62" s="394">
        <v>0</v>
      </c>
      <c r="J62" s="393">
        <f>+E62+F62+G62+H62+I62</f>
        <v>0</v>
      </c>
      <c r="K62" s="217" t="s">
        <v>454</v>
      </c>
    </row>
    <row r="63" spans="1:10" ht="16.5" thickBot="1" thickTop="1">
      <c r="A63" s="107"/>
      <c r="B63" s="146" t="s">
        <v>183</v>
      </c>
      <c r="C63" s="124">
        <f aca="true" t="shared" si="10" ref="C63:J63">+C62+C61</f>
        <v>0</v>
      </c>
      <c r="D63" s="124">
        <f t="shared" si="10"/>
        <v>0</v>
      </c>
      <c r="E63" s="124">
        <f t="shared" si="10"/>
        <v>0</v>
      </c>
      <c r="F63" s="124">
        <f t="shared" si="10"/>
        <v>0</v>
      </c>
      <c r="G63" s="124">
        <f t="shared" si="10"/>
        <v>0</v>
      </c>
      <c r="H63" s="124">
        <f t="shared" si="10"/>
        <v>0</v>
      </c>
      <c r="I63" s="124">
        <f t="shared" si="10"/>
        <v>0</v>
      </c>
      <c r="J63" s="126">
        <f t="shared" si="10"/>
        <v>0</v>
      </c>
    </row>
    <row r="64" spans="1:10" ht="15.75" thickTop="1">
      <c r="A64" s="108"/>
      <c r="B64" s="147"/>
      <c r="C64" s="121"/>
      <c r="D64" s="121"/>
      <c r="E64" s="121"/>
      <c r="F64" s="121"/>
      <c r="G64" s="122"/>
      <c r="H64" s="122"/>
      <c r="I64" s="127"/>
      <c r="J64" s="123"/>
    </row>
    <row r="65" spans="1:10" ht="15">
      <c r="A65" s="105" t="s">
        <v>143</v>
      </c>
      <c r="B65" s="144" t="s">
        <v>184</v>
      </c>
      <c r="C65" s="121"/>
      <c r="D65" s="121"/>
      <c r="E65" s="121"/>
      <c r="F65" s="121"/>
      <c r="G65" s="122"/>
      <c r="H65" s="122"/>
      <c r="I65" s="127"/>
      <c r="J65" s="123"/>
    </row>
    <row r="66" spans="1:10" ht="15">
      <c r="A66" s="106" t="s">
        <v>128</v>
      </c>
      <c r="B66" s="142" t="s">
        <v>276</v>
      </c>
      <c r="C66" s="135">
        <v>0</v>
      </c>
      <c r="D66" s="135">
        <v>0</v>
      </c>
      <c r="E66" s="121">
        <f>+C66-D66</f>
        <v>0</v>
      </c>
      <c r="F66" s="135">
        <v>0</v>
      </c>
      <c r="G66" s="136">
        <v>0</v>
      </c>
      <c r="H66" s="136">
        <v>0</v>
      </c>
      <c r="I66" s="136">
        <v>0</v>
      </c>
      <c r="J66" s="123">
        <f>+E66+F66+G66+H66+I66</f>
        <v>0</v>
      </c>
    </row>
    <row r="67" spans="1:10" ht="15">
      <c r="A67" s="106" t="s">
        <v>131</v>
      </c>
      <c r="B67" s="142" t="s">
        <v>185</v>
      </c>
      <c r="C67" s="135">
        <v>0</v>
      </c>
      <c r="D67" s="135">
        <v>0</v>
      </c>
      <c r="E67" s="121">
        <f>+C67-D67</f>
        <v>0</v>
      </c>
      <c r="F67" s="135">
        <v>0</v>
      </c>
      <c r="G67" s="136">
        <v>0</v>
      </c>
      <c r="H67" s="136">
        <v>0</v>
      </c>
      <c r="I67" s="136">
        <v>0</v>
      </c>
      <c r="J67" s="123">
        <f>+E67+F67+G67+H67+I67</f>
        <v>0</v>
      </c>
    </row>
    <row r="68" spans="1:11" s="214" customFormat="1" ht="27" thickBot="1">
      <c r="A68" s="397" t="s">
        <v>133</v>
      </c>
      <c r="B68" s="398" t="s">
        <v>277</v>
      </c>
      <c r="C68" s="395">
        <v>0</v>
      </c>
      <c r="D68" s="395">
        <v>0</v>
      </c>
      <c r="E68" s="395">
        <f>+C68-D68</f>
        <v>0</v>
      </c>
      <c r="F68" s="395">
        <v>0</v>
      </c>
      <c r="G68" s="394">
        <v>0</v>
      </c>
      <c r="H68" s="394">
        <v>0</v>
      </c>
      <c r="I68" s="394">
        <v>0</v>
      </c>
      <c r="J68" s="393">
        <f>+E68+F68+G68+H68+I68</f>
        <v>0</v>
      </c>
      <c r="K68" s="217" t="s">
        <v>454</v>
      </c>
    </row>
    <row r="69" spans="1:10" ht="16.5" thickBot="1" thickTop="1">
      <c r="A69" s="107"/>
      <c r="B69" s="146" t="s">
        <v>186</v>
      </c>
      <c r="C69" s="124">
        <f aca="true" t="shared" si="11" ref="C69:J69">SUM(C66:C68)</f>
        <v>0</v>
      </c>
      <c r="D69" s="124">
        <f t="shared" si="11"/>
        <v>0</v>
      </c>
      <c r="E69" s="124">
        <f t="shared" si="11"/>
        <v>0</v>
      </c>
      <c r="F69" s="124">
        <f t="shared" si="11"/>
        <v>0</v>
      </c>
      <c r="G69" s="125">
        <f t="shared" si="11"/>
        <v>0</v>
      </c>
      <c r="H69" s="125">
        <f t="shared" si="11"/>
        <v>0</v>
      </c>
      <c r="I69" s="125">
        <f t="shared" si="11"/>
        <v>0</v>
      </c>
      <c r="J69" s="126">
        <f t="shared" si="11"/>
        <v>0</v>
      </c>
    </row>
    <row r="70" spans="1:10" ht="15.75" thickTop="1">
      <c r="A70" s="108"/>
      <c r="B70" s="147"/>
      <c r="C70" s="121"/>
      <c r="D70" s="121"/>
      <c r="E70" s="121"/>
      <c r="F70" s="121"/>
      <c r="G70" s="122"/>
      <c r="H70" s="122"/>
      <c r="I70" s="127"/>
      <c r="J70" s="123"/>
    </row>
    <row r="71" spans="1:10" ht="15">
      <c r="A71" s="105" t="s">
        <v>145</v>
      </c>
      <c r="B71" s="149" t="s">
        <v>187</v>
      </c>
      <c r="C71" s="121"/>
      <c r="D71" s="121"/>
      <c r="E71" s="121"/>
      <c r="F71" s="121"/>
      <c r="G71" s="122"/>
      <c r="H71" s="122"/>
      <c r="I71" s="127"/>
      <c r="J71" s="123"/>
    </row>
    <row r="72" spans="1:10" ht="15">
      <c r="A72" s="106" t="s">
        <v>128</v>
      </c>
      <c r="B72" s="142" t="s">
        <v>188</v>
      </c>
      <c r="C72" s="135">
        <v>0</v>
      </c>
      <c r="D72" s="135">
        <v>0</v>
      </c>
      <c r="E72" s="121">
        <f aca="true" t="shared" si="12" ref="E72:E80">+C72-D72</f>
        <v>0</v>
      </c>
      <c r="F72" s="135">
        <v>0</v>
      </c>
      <c r="G72" s="136">
        <v>0</v>
      </c>
      <c r="H72" s="136">
        <v>0</v>
      </c>
      <c r="I72" s="136">
        <v>0</v>
      </c>
      <c r="J72" s="123">
        <f aca="true" t="shared" si="13" ref="J72:J80">+E72+F72+G72+H72+I72</f>
        <v>0</v>
      </c>
    </row>
    <row r="73" spans="1:10" ht="15">
      <c r="A73" s="109" t="s">
        <v>131</v>
      </c>
      <c r="B73" s="142" t="s">
        <v>189</v>
      </c>
      <c r="C73" s="135">
        <v>0</v>
      </c>
      <c r="D73" s="135">
        <v>0</v>
      </c>
      <c r="E73" s="121">
        <f t="shared" si="12"/>
        <v>0</v>
      </c>
      <c r="F73" s="135">
        <v>0</v>
      </c>
      <c r="G73" s="136">
        <v>0</v>
      </c>
      <c r="H73" s="136">
        <v>0</v>
      </c>
      <c r="I73" s="136">
        <v>0</v>
      </c>
      <c r="J73" s="123">
        <f t="shared" si="13"/>
        <v>0</v>
      </c>
    </row>
    <row r="74" spans="1:10" ht="15">
      <c r="A74" s="109" t="s">
        <v>133</v>
      </c>
      <c r="B74" s="142" t="s">
        <v>190</v>
      </c>
      <c r="C74" s="135">
        <v>0</v>
      </c>
      <c r="D74" s="135">
        <v>0</v>
      </c>
      <c r="E74" s="121">
        <f t="shared" si="12"/>
        <v>0</v>
      </c>
      <c r="F74" s="135">
        <v>0</v>
      </c>
      <c r="G74" s="136">
        <v>0</v>
      </c>
      <c r="H74" s="136">
        <v>0</v>
      </c>
      <c r="I74" s="136">
        <v>0</v>
      </c>
      <c r="J74" s="123">
        <f t="shared" si="13"/>
        <v>0</v>
      </c>
    </row>
    <row r="75" spans="1:10" ht="15">
      <c r="A75" s="109" t="s">
        <v>135</v>
      </c>
      <c r="B75" s="142" t="s">
        <v>191</v>
      </c>
      <c r="C75" s="135">
        <v>0</v>
      </c>
      <c r="D75" s="135">
        <v>0</v>
      </c>
      <c r="E75" s="121">
        <f t="shared" si="12"/>
        <v>0</v>
      </c>
      <c r="F75" s="135">
        <v>0</v>
      </c>
      <c r="G75" s="136">
        <v>0</v>
      </c>
      <c r="H75" s="136">
        <v>0</v>
      </c>
      <c r="I75" s="136">
        <v>0</v>
      </c>
      <c r="J75" s="123">
        <f t="shared" si="13"/>
        <v>0</v>
      </c>
    </row>
    <row r="76" spans="1:10" ht="15">
      <c r="A76" s="109" t="s">
        <v>137</v>
      </c>
      <c r="B76" s="148" t="s">
        <v>192</v>
      </c>
      <c r="C76" s="135">
        <v>0</v>
      </c>
      <c r="D76" s="135">
        <v>0</v>
      </c>
      <c r="E76" s="121">
        <f t="shared" si="12"/>
        <v>0</v>
      </c>
      <c r="F76" s="135">
        <v>0</v>
      </c>
      <c r="G76" s="136">
        <v>0</v>
      </c>
      <c r="H76" s="136">
        <v>0</v>
      </c>
      <c r="I76" s="136">
        <v>0</v>
      </c>
      <c r="J76" s="123">
        <f t="shared" si="13"/>
        <v>0</v>
      </c>
    </row>
    <row r="77" spans="1:10" ht="15">
      <c r="A77" s="109" t="s">
        <v>139</v>
      </c>
      <c r="B77" s="142" t="s">
        <v>193</v>
      </c>
      <c r="C77" s="135">
        <v>0</v>
      </c>
      <c r="D77" s="135">
        <v>0</v>
      </c>
      <c r="E77" s="121">
        <f t="shared" si="12"/>
        <v>0</v>
      </c>
      <c r="F77" s="135">
        <v>0</v>
      </c>
      <c r="G77" s="136">
        <v>0</v>
      </c>
      <c r="H77" s="136">
        <v>0</v>
      </c>
      <c r="I77" s="136">
        <v>0</v>
      </c>
      <c r="J77" s="123">
        <f t="shared" si="13"/>
        <v>0</v>
      </c>
    </row>
    <row r="78" spans="1:10" ht="15">
      <c r="A78" s="109" t="s">
        <v>141</v>
      </c>
      <c r="B78" s="142" t="s">
        <v>194</v>
      </c>
      <c r="C78" s="135">
        <v>0</v>
      </c>
      <c r="D78" s="135">
        <v>0</v>
      </c>
      <c r="E78" s="121">
        <f t="shared" si="12"/>
        <v>0</v>
      </c>
      <c r="F78" s="135">
        <v>0</v>
      </c>
      <c r="G78" s="136">
        <v>0</v>
      </c>
      <c r="H78" s="136">
        <v>0</v>
      </c>
      <c r="I78" s="136">
        <v>0</v>
      </c>
      <c r="J78" s="123">
        <f t="shared" si="13"/>
        <v>0</v>
      </c>
    </row>
    <row r="79" spans="1:10" ht="15">
      <c r="A79" s="109" t="s">
        <v>143</v>
      </c>
      <c r="B79" s="142" t="s">
        <v>195</v>
      </c>
      <c r="C79" s="135">
        <v>0</v>
      </c>
      <c r="D79" s="135">
        <v>0</v>
      </c>
      <c r="E79" s="121">
        <f t="shared" si="12"/>
        <v>0</v>
      </c>
      <c r="F79" s="135">
        <v>0</v>
      </c>
      <c r="G79" s="136">
        <v>0</v>
      </c>
      <c r="H79" s="136">
        <v>0</v>
      </c>
      <c r="I79" s="136">
        <v>0</v>
      </c>
      <c r="J79" s="123">
        <f t="shared" si="13"/>
        <v>0</v>
      </c>
    </row>
    <row r="80" spans="1:11" s="214" customFormat="1" ht="27" thickBot="1">
      <c r="A80" s="397" t="s">
        <v>145</v>
      </c>
      <c r="B80" s="398" t="s">
        <v>278</v>
      </c>
      <c r="C80" s="395">
        <v>0</v>
      </c>
      <c r="D80" s="395">
        <v>0</v>
      </c>
      <c r="E80" s="395">
        <f t="shared" si="12"/>
        <v>0</v>
      </c>
      <c r="F80" s="395">
        <v>0</v>
      </c>
      <c r="G80" s="394">
        <v>0</v>
      </c>
      <c r="H80" s="394">
        <v>0</v>
      </c>
      <c r="I80" s="394">
        <v>0</v>
      </c>
      <c r="J80" s="393">
        <f t="shared" si="13"/>
        <v>0</v>
      </c>
      <c r="K80" s="217" t="s">
        <v>454</v>
      </c>
    </row>
    <row r="81" spans="1:10" ht="16.5" thickBot="1" thickTop="1">
      <c r="A81" s="107"/>
      <c r="B81" s="146" t="s">
        <v>196</v>
      </c>
      <c r="C81" s="124">
        <f aca="true" t="shared" si="14" ref="C81:J81">SUM(C72:C80)</f>
        <v>0</v>
      </c>
      <c r="D81" s="124">
        <f t="shared" si="14"/>
        <v>0</v>
      </c>
      <c r="E81" s="124">
        <f t="shared" si="14"/>
        <v>0</v>
      </c>
      <c r="F81" s="124">
        <f t="shared" si="14"/>
        <v>0</v>
      </c>
      <c r="G81" s="125">
        <f t="shared" si="14"/>
        <v>0</v>
      </c>
      <c r="H81" s="125">
        <f t="shared" si="14"/>
        <v>0</v>
      </c>
      <c r="I81" s="125">
        <f t="shared" si="14"/>
        <v>0</v>
      </c>
      <c r="J81" s="126">
        <f t="shared" si="14"/>
        <v>0</v>
      </c>
    </row>
    <row r="82" spans="1:10" ht="15.75" thickTop="1">
      <c r="A82" s="108"/>
      <c r="B82" s="147"/>
      <c r="C82" s="121"/>
      <c r="D82" s="121"/>
      <c r="E82" s="121"/>
      <c r="F82" s="121"/>
      <c r="G82" s="122"/>
      <c r="H82" s="122"/>
      <c r="I82" s="127"/>
      <c r="J82" s="123"/>
    </row>
    <row r="83" spans="1:10" ht="15">
      <c r="A83" s="105" t="s">
        <v>147</v>
      </c>
      <c r="B83" s="144" t="s">
        <v>197</v>
      </c>
      <c r="C83" s="121"/>
      <c r="D83" s="121"/>
      <c r="E83" s="121"/>
      <c r="F83" s="121"/>
      <c r="G83" s="122"/>
      <c r="H83" s="122"/>
      <c r="I83" s="127"/>
      <c r="J83" s="123"/>
    </row>
    <row r="84" spans="1:10" ht="15">
      <c r="A84" s="106" t="s">
        <v>128</v>
      </c>
      <c r="B84" s="148" t="s">
        <v>198</v>
      </c>
      <c r="C84" s="135">
        <v>0</v>
      </c>
      <c r="D84" s="135">
        <v>0</v>
      </c>
      <c r="E84" s="121">
        <f aca="true" t="shared" si="15" ref="E84:E89">+C84-D84</f>
        <v>0</v>
      </c>
      <c r="F84" s="135">
        <v>0</v>
      </c>
      <c r="G84" s="136">
        <v>0</v>
      </c>
      <c r="H84" s="136">
        <v>0</v>
      </c>
      <c r="I84" s="136">
        <v>0</v>
      </c>
      <c r="J84" s="123">
        <f aca="true" t="shared" si="16" ref="J84:J89">+E84+F84+G84+H84+I84</f>
        <v>0</v>
      </c>
    </row>
    <row r="85" spans="1:10" ht="15">
      <c r="A85" s="109" t="s">
        <v>131</v>
      </c>
      <c r="B85" s="142" t="s">
        <v>199</v>
      </c>
      <c r="C85" s="135">
        <v>0</v>
      </c>
      <c r="D85" s="135">
        <v>0</v>
      </c>
      <c r="E85" s="121">
        <f t="shared" si="15"/>
        <v>0</v>
      </c>
      <c r="F85" s="135">
        <v>0</v>
      </c>
      <c r="G85" s="136">
        <v>0</v>
      </c>
      <c r="H85" s="136">
        <v>0</v>
      </c>
      <c r="I85" s="136">
        <v>0</v>
      </c>
      <c r="J85" s="123">
        <f t="shared" si="16"/>
        <v>0</v>
      </c>
    </row>
    <row r="86" spans="1:10" ht="15">
      <c r="A86" s="109" t="s">
        <v>133</v>
      </c>
      <c r="B86" s="142" t="s">
        <v>200</v>
      </c>
      <c r="C86" s="135">
        <v>0</v>
      </c>
      <c r="D86" s="135">
        <v>0</v>
      </c>
      <c r="E86" s="121">
        <f t="shared" si="15"/>
        <v>0</v>
      </c>
      <c r="F86" s="135">
        <v>0</v>
      </c>
      <c r="G86" s="136">
        <v>0</v>
      </c>
      <c r="H86" s="136">
        <v>0</v>
      </c>
      <c r="I86" s="136">
        <v>0</v>
      </c>
      <c r="J86" s="123">
        <f t="shared" si="16"/>
        <v>0</v>
      </c>
    </row>
    <row r="87" spans="1:10" ht="15">
      <c r="A87" s="106" t="s">
        <v>164</v>
      </c>
      <c r="B87" s="142" t="s">
        <v>201</v>
      </c>
      <c r="C87" s="135">
        <v>0</v>
      </c>
      <c r="D87" s="135">
        <v>0</v>
      </c>
      <c r="E87" s="121">
        <f t="shared" si="15"/>
        <v>0</v>
      </c>
      <c r="F87" s="135">
        <v>0</v>
      </c>
      <c r="G87" s="136">
        <v>0</v>
      </c>
      <c r="H87" s="136">
        <v>0</v>
      </c>
      <c r="I87" s="136">
        <v>0</v>
      </c>
      <c r="J87" s="123">
        <f t="shared" si="16"/>
        <v>0</v>
      </c>
    </row>
    <row r="88" spans="1:10" ht="15">
      <c r="A88" s="106" t="s">
        <v>137</v>
      </c>
      <c r="B88" s="142" t="s">
        <v>202</v>
      </c>
      <c r="C88" s="135">
        <v>0</v>
      </c>
      <c r="D88" s="135">
        <v>0</v>
      </c>
      <c r="E88" s="121">
        <f t="shared" si="15"/>
        <v>0</v>
      </c>
      <c r="F88" s="135">
        <v>0</v>
      </c>
      <c r="G88" s="136">
        <v>0</v>
      </c>
      <c r="H88" s="136">
        <v>0</v>
      </c>
      <c r="I88" s="136">
        <v>0</v>
      </c>
      <c r="J88" s="123">
        <f t="shared" si="16"/>
        <v>0</v>
      </c>
    </row>
    <row r="89" spans="1:11" s="214" customFormat="1" ht="27" thickBot="1">
      <c r="A89" s="397" t="s">
        <v>139</v>
      </c>
      <c r="B89" s="398" t="s">
        <v>279</v>
      </c>
      <c r="C89" s="395">
        <v>0</v>
      </c>
      <c r="D89" s="395">
        <v>0</v>
      </c>
      <c r="E89" s="395">
        <f t="shared" si="15"/>
        <v>0</v>
      </c>
      <c r="F89" s="395">
        <v>0</v>
      </c>
      <c r="G89" s="394">
        <v>0</v>
      </c>
      <c r="H89" s="394">
        <v>0</v>
      </c>
      <c r="I89" s="394">
        <v>0</v>
      </c>
      <c r="J89" s="393">
        <f t="shared" si="16"/>
        <v>0</v>
      </c>
      <c r="K89" s="217" t="s">
        <v>454</v>
      </c>
    </row>
    <row r="90" spans="1:10" ht="16.5" thickBot="1" thickTop="1">
      <c r="A90" s="107"/>
      <c r="B90" s="146" t="s">
        <v>203</v>
      </c>
      <c r="C90" s="124">
        <f aca="true" t="shared" si="17" ref="C90:J90">SUM(C84:C89)</f>
        <v>0</v>
      </c>
      <c r="D90" s="124">
        <f t="shared" si="17"/>
        <v>0</v>
      </c>
      <c r="E90" s="124">
        <f t="shared" si="17"/>
        <v>0</v>
      </c>
      <c r="F90" s="124">
        <f t="shared" si="17"/>
        <v>0</v>
      </c>
      <c r="G90" s="125">
        <f t="shared" si="17"/>
        <v>0</v>
      </c>
      <c r="H90" s="125">
        <f t="shared" si="17"/>
        <v>0</v>
      </c>
      <c r="I90" s="125">
        <f t="shared" si="17"/>
        <v>0</v>
      </c>
      <c r="J90" s="126">
        <f t="shared" si="17"/>
        <v>0</v>
      </c>
    </row>
    <row r="91" spans="1:10" ht="15.75" thickTop="1">
      <c r="A91" s="108"/>
      <c r="B91" s="147"/>
      <c r="C91" s="121"/>
      <c r="D91" s="121"/>
      <c r="E91" s="121"/>
      <c r="F91" s="121"/>
      <c r="G91" s="122"/>
      <c r="H91" s="122"/>
      <c r="I91" s="127"/>
      <c r="J91" s="123"/>
    </row>
    <row r="92" spans="1:10" ht="15">
      <c r="A92" s="105" t="s">
        <v>149</v>
      </c>
      <c r="B92" s="144" t="s">
        <v>204</v>
      </c>
      <c r="C92" s="121"/>
      <c r="D92" s="121"/>
      <c r="E92" s="121"/>
      <c r="F92" s="121"/>
      <c r="G92" s="122"/>
      <c r="H92" s="122"/>
      <c r="I92" s="127"/>
      <c r="J92" s="123"/>
    </row>
    <row r="93" spans="1:10" ht="15">
      <c r="A93" s="106" t="s">
        <v>128</v>
      </c>
      <c r="B93" s="142" t="s">
        <v>205</v>
      </c>
      <c r="C93" s="135">
        <v>0</v>
      </c>
      <c r="D93" s="135">
        <v>0</v>
      </c>
      <c r="E93" s="121">
        <f>+C93-D93</f>
        <v>0</v>
      </c>
      <c r="F93" s="135">
        <v>0</v>
      </c>
      <c r="G93" s="136">
        <v>0</v>
      </c>
      <c r="H93" s="136">
        <v>0</v>
      </c>
      <c r="I93" s="136">
        <v>0</v>
      </c>
      <c r="J93" s="123">
        <f>+E93+F93+G93+H93+I93</f>
        <v>0</v>
      </c>
    </row>
    <row r="94" spans="1:10" ht="15">
      <c r="A94" s="109" t="s">
        <v>131</v>
      </c>
      <c r="B94" s="142" t="s">
        <v>206</v>
      </c>
      <c r="C94" s="135">
        <v>0</v>
      </c>
      <c r="D94" s="135">
        <v>0</v>
      </c>
      <c r="E94" s="121">
        <f>+C94-D94</f>
        <v>0</v>
      </c>
      <c r="F94" s="135">
        <v>0</v>
      </c>
      <c r="G94" s="136">
        <v>0</v>
      </c>
      <c r="H94" s="136">
        <v>0</v>
      </c>
      <c r="I94" s="136">
        <v>0</v>
      </c>
      <c r="J94" s="123">
        <f>+E94+F94+G94+H94+I94</f>
        <v>0</v>
      </c>
    </row>
    <row r="95" spans="1:11" s="214" customFormat="1" ht="27" thickBot="1">
      <c r="A95" s="397" t="s">
        <v>133</v>
      </c>
      <c r="B95" s="398" t="s">
        <v>280</v>
      </c>
      <c r="C95" s="395">
        <v>0</v>
      </c>
      <c r="D95" s="395">
        <v>0</v>
      </c>
      <c r="E95" s="395">
        <f>+C95-D95</f>
        <v>0</v>
      </c>
      <c r="F95" s="395">
        <v>0</v>
      </c>
      <c r="G95" s="394">
        <v>0</v>
      </c>
      <c r="H95" s="394">
        <v>0</v>
      </c>
      <c r="I95" s="394">
        <v>0</v>
      </c>
      <c r="J95" s="393">
        <f>+E95+F95+G95+H95+I95</f>
        <v>0</v>
      </c>
      <c r="K95" s="217" t="s">
        <v>454</v>
      </c>
    </row>
    <row r="96" spans="1:10" ht="16.5" thickBot="1" thickTop="1">
      <c r="A96" s="107"/>
      <c r="B96" s="146" t="s">
        <v>207</v>
      </c>
      <c r="C96" s="124">
        <f aca="true" t="shared" si="18" ref="C96:J96">SUM(C93:C95)</f>
        <v>0</v>
      </c>
      <c r="D96" s="124">
        <f t="shared" si="18"/>
        <v>0</v>
      </c>
      <c r="E96" s="124">
        <f t="shared" si="18"/>
        <v>0</v>
      </c>
      <c r="F96" s="124">
        <f t="shared" si="18"/>
        <v>0</v>
      </c>
      <c r="G96" s="125">
        <f t="shared" si="18"/>
        <v>0</v>
      </c>
      <c r="H96" s="125">
        <f t="shared" si="18"/>
        <v>0</v>
      </c>
      <c r="I96" s="125">
        <f t="shared" si="18"/>
        <v>0</v>
      </c>
      <c r="J96" s="126">
        <f t="shared" si="18"/>
        <v>0</v>
      </c>
    </row>
    <row r="97" spans="1:10" ht="15.75" thickTop="1">
      <c r="A97" s="108"/>
      <c r="B97" s="147"/>
      <c r="C97" s="121"/>
      <c r="D97" s="121"/>
      <c r="E97" s="121"/>
      <c r="F97" s="121"/>
      <c r="G97" s="122"/>
      <c r="H97" s="122"/>
      <c r="I97" s="127"/>
      <c r="J97" s="123"/>
    </row>
    <row r="98" spans="1:10" ht="15">
      <c r="A98" s="105" t="s">
        <v>151</v>
      </c>
      <c r="B98" s="144" t="s">
        <v>208</v>
      </c>
      <c r="C98" s="121"/>
      <c r="D98" s="121"/>
      <c r="E98" s="121"/>
      <c r="F98" s="121"/>
      <c r="G98" s="122"/>
      <c r="H98" s="122"/>
      <c r="I98" s="127"/>
      <c r="J98" s="123"/>
    </row>
    <row r="99" spans="1:10" ht="15">
      <c r="A99" s="109" t="s">
        <v>128</v>
      </c>
      <c r="B99" s="142" t="s">
        <v>209</v>
      </c>
      <c r="C99" s="135">
        <v>0</v>
      </c>
      <c r="D99" s="135">
        <v>0</v>
      </c>
      <c r="E99" s="121">
        <f aca="true" t="shared" si="19" ref="E99:E108">+C99-D99</f>
        <v>0</v>
      </c>
      <c r="F99" s="135">
        <v>0</v>
      </c>
      <c r="G99" s="136">
        <v>0</v>
      </c>
      <c r="H99" s="136">
        <v>0</v>
      </c>
      <c r="I99" s="136">
        <v>0</v>
      </c>
      <c r="J99" s="123">
        <f aca="true" t="shared" si="20" ref="J99:J108">+E99+F99+G99+H99+I99</f>
        <v>0</v>
      </c>
    </row>
    <row r="100" spans="1:10" ht="15">
      <c r="A100" s="109" t="s">
        <v>131</v>
      </c>
      <c r="B100" s="142" t="s">
        <v>210</v>
      </c>
      <c r="C100" s="135">
        <v>0</v>
      </c>
      <c r="D100" s="135">
        <v>0</v>
      </c>
      <c r="E100" s="121">
        <f t="shared" si="19"/>
        <v>0</v>
      </c>
      <c r="F100" s="135">
        <v>0</v>
      </c>
      <c r="G100" s="136">
        <v>0</v>
      </c>
      <c r="H100" s="136">
        <v>0</v>
      </c>
      <c r="I100" s="136">
        <v>0</v>
      </c>
      <c r="J100" s="123">
        <f t="shared" si="20"/>
        <v>0</v>
      </c>
    </row>
    <row r="101" spans="1:10" ht="15">
      <c r="A101" s="109" t="s">
        <v>133</v>
      </c>
      <c r="B101" s="142" t="s">
        <v>211</v>
      </c>
      <c r="C101" s="135">
        <v>0</v>
      </c>
      <c r="D101" s="135">
        <v>0</v>
      </c>
      <c r="E101" s="121">
        <f t="shared" si="19"/>
        <v>0</v>
      </c>
      <c r="F101" s="135">
        <v>0</v>
      </c>
      <c r="G101" s="136">
        <v>0</v>
      </c>
      <c r="H101" s="136">
        <v>0</v>
      </c>
      <c r="I101" s="136">
        <v>0</v>
      </c>
      <c r="J101" s="123">
        <f t="shared" si="20"/>
        <v>0</v>
      </c>
    </row>
    <row r="102" spans="1:10" ht="15">
      <c r="A102" s="109" t="s">
        <v>135</v>
      </c>
      <c r="B102" s="142" t="s">
        <v>212</v>
      </c>
      <c r="C102" s="135">
        <v>0</v>
      </c>
      <c r="D102" s="135">
        <v>0</v>
      </c>
      <c r="E102" s="121">
        <f t="shared" si="19"/>
        <v>0</v>
      </c>
      <c r="F102" s="135">
        <v>0</v>
      </c>
      <c r="G102" s="136">
        <v>0</v>
      </c>
      <c r="H102" s="136">
        <v>0</v>
      </c>
      <c r="I102" s="136">
        <v>0</v>
      </c>
      <c r="J102" s="123">
        <f t="shared" si="20"/>
        <v>0</v>
      </c>
    </row>
    <row r="103" spans="1:10" ht="15">
      <c r="A103" s="109" t="s">
        <v>137</v>
      </c>
      <c r="B103" s="142" t="s">
        <v>213</v>
      </c>
      <c r="C103" s="135">
        <v>0</v>
      </c>
      <c r="D103" s="135">
        <v>0</v>
      </c>
      <c r="E103" s="121">
        <f t="shared" si="19"/>
        <v>0</v>
      </c>
      <c r="F103" s="135">
        <v>0</v>
      </c>
      <c r="G103" s="136">
        <v>0</v>
      </c>
      <c r="H103" s="136">
        <v>0</v>
      </c>
      <c r="I103" s="136">
        <v>0</v>
      </c>
      <c r="J103" s="123">
        <f t="shared" si="20"/>
        <v>0</v>
      </c>
    </row>
    <row r="104" spans="1:10" ht="15">
      <c r="A104" s="109" t="s">
        <v>139</v>
      </c>
      <c r="B104" s="142" t="s">
        <v>214</v>
      </c>
      <c r="C104" s="135">
        <v>0</v>
      </c>
      <c r="D104" s="135">
        <v>0</v>
      </c>
      <c r="E104" s="121">
        <f t="shared" si="19"/>
        <v>0</v>
      </c>
      <c r="F104" s="135">
        <v>0</v>
      </c>
      <c r="G104" s="136">
        <v>0</v>
      </c>
      <c r="H104" s="136">
        <v>0</v>
      </c>
      <c r="I104" s="136">
        <v>0</v>
      </c>
      <c r="J104" s="123">
        <f t="shared" si="20"/>
        <v>0</v>
      </c>
    </row>
    <row r="105" spans="1:10" ht="15">
      <c r="A105" s="106" t="s">
        <v>141</v>
      </c>
      <c r="B105" s="148" t="s">
        <v>215</v>
      </c>
      <c r="C105" s="135">
        <v>0</v>
      </c>
      <c r="D105" s="135">
        <v>0</v>
      </c>
      <c r="E105" s="121">
        <f t="shared" si="19"/>
        <v>0</v>
      </c>
      <c r="F105" s="135">
        <v>0</v>
      </c>
      <c r="G105" s="136">
        <v>0</v>
      </c>
      <c r="H105" s="136">
        <v>0</v>
      </c>
      <c r="I105" s="136">
        <v>0</v>
      </c>
      <c r="J105" s="123">
        <f t="shared" si="20"/>
        <v>0</v>
      </c>
    </row>
    <row r="106" spans="1:10" ht="15">
      <c r="A106" s="106" t="s">
        <v>143</v>
      </c>
      <c r="B106" s="142" t="s">
        <v>216</v>
      </c>
      <c r="C106" s="135">
        <v>0</v>
      </c>
      <c r="D106" s="135">
        <v>0</v>
      </c>
      <c r="E106" s="121">
        <f t="shared" si="19"/>
        <v>0</v>
      </c>
      <c r="F106" s="135">
        <v>0</v>
      </c>
      <c r="G106" s="136">
        <v>0</v>
      </c>
      <c r="H106" s="136">
        <v>0</v>
      </c>
      <c r="I106" s="136">
        <v>0</v>
      </c>
      <c r="J106" s="123">
        <f t="shared" si="20"/>
        <v>0</v>
      </c>
    </row>
    <row r="107" spans="1:10" ht="15">
      <c r="A107" s="106" t="s">
        <v>145</v>
      </c>
      <c r="B107" s="142" t="s">
        <v>217</v>
      </c>
      <c r="C107" s="135">
        <v>0</v>
      </c>
      <c r="D107" s="135">
        <v>0</v>
      </c>
      <c r="E107" s="121">
        <f t="shared" si="19"/>
        <v>0</v>
      </c>
      <c r="F107" s="135">
        <v>0</v>
      </c>
      <c r="G107" s="136">
        <v>0</v>
      </c>
      <c r="H107" s="136">
        <v>0</v>
      </c>
      <c r="I107" s="136">
        <v>0</v>
      </c>
      <c r="J107" s="123">
        <f t="shared" si="20"/>
        <v>0</v>
      </c>
    </row>
    <row r="108" spans="1:11" s="214" customFormat="1" ht="27" thickBot="1">
      <c r="A108" s="397" t="s">
        <v>147</v>
      </c>
      <c r="B108" s="398" t="s">
        <v>281</v>
      </c>
      <c r="C108" s="395">
        <v>0</v>
      </c>
      <c r="D108" s="395">
        <v>0</v>
      </c>
      <c r="E108" s="395">
        <f t="shared" si="19"/>
        <v>0</v>
      </c>
      <c r="F108" s="395">
        <v>0</v>
      </c>
      <c r="G108" s="394">
        <v>0</v>
      </c>
      <c r="H108" s="394">
        <v>0</v>
      </c>
      <c r="I108" s="394">
        <v>0</v>
      </c>
      <c r="J108" s="393">
        <f t="shared" si="20"/>
        <v>0</v>
      </c>
      <c r="K108" s="217" t="s">
        <v>454</v>
      </c>
    </row>
    <row r="109" spans="1:10" ht="16.5" thickBot="1" thickTop="1">
      <c r="A109" s="107"/>
      <c r="B109" s="146" t="s">
        <v>218</v>
      </c>
      <c r="C109" s="124">
        <f aca="true" t="shared" si="21" ref="C109:J109">SUM(C99:C108)</f>
        <v>0</v>
      </c>
      <c r="D109" s="124">
        <f t="shared" si="21"/>
        <v>0</v>
      </c>
      <c r="E109" s="124">
        <f t="shared" si="21"/>
        <v>0</v>
      </c>
      <c r="F109" s="124">
        <f t="shared" si="21"/>
        <v>0</v>
      </c>
      <c r="G109" s="125">
        <f t="shared" si="21"/>
        <v>0</v>
      </c>
      <c r="H109" s="125">
        <f t="shared" si="21"/>
        <v>0</v>
      </c>
      <c r="I109" s="125">
        <f t="shared" si="21"/>
        <v>0</v>
      </c>
      <c r="J109" s="126">
        <f t="shared" si="21"/>
        <v>0</v>
      </c>
    </row>
    <row r="110" spans="1:10" ht="15.75" thickTop="1">
      <c r="A110" s="108"/>
      <c r="B110" s="147"/>
      <c r="C110" s="121"/>
      <c r="D110" s="121"/>
      <c r="E110" s="121"/>
      <c r="F110" s="121"/>
      <c r="G110" s="122"/>
      <c r="H110" s="122"/>
      <c r="I110" s="127"/>
      <c r="J110" s="123"/>
    </row>
    <row r="111" spans="1:10" ht="15">
      <c r="A111" s="105" t="s">
        <v>219</v>
      </c>
      <c r="B111" s="144" t="s">
        <v>220</v>
      </c>
      <c r="C111" s="121"/>
      <c r="D111" s="121"/>
      <c r="E111" s="121"/>
      <c r="F111" s="121"/>
      <c r="G111" s="122"/>
      <c r="H111" s="122"/>
      <c r="I111" s="127"/>
      <c r="J111" s="123"/>
    </row>
    <row r="112" spans="1:11" s="214" customFormat="1" ht="15">
      <c r="A112" s="401" t="s">
        <v>128</v>
      </c>
      <c r="B112" s="398" t="s">
        <v>221</v>
      </c>
      <c r="C112" s="395">
        <v>0</v>
      </c>
      <c r="D112" s="395">
        <v>0</v>
      </c>
      <c r="E112" s="395">
        <f aca="true" t="shared" si="22" ref="E112:E119">+C112-D112</f>
        <v>0</v>
      </c>
      <c r="F112" s="395">
        <v>0</v>
      </c>
      <c r="G112" s="394">
        <v>0</v>
      </c>
      <c r="H112" s="394">
        <v>0</v>
      </c>
      <c r="I112" s="394">
        <v>0</v>
      </c>
      <c r="J112" s="393">
        <f aca="true" t="shared" si="23" ref="J112:J119">+E112+F112+G112+H112+I112</f>
        <v>0</v>
      </c>
      <c r="K112" s="217" t="s">
        <v>454</v>
      </c>
    </row>
    <row r="113" spans="1:11" s="214" customFormat="1" ht="26.25">
      <c r="A113" s="401" t="s">
        <v>131</v>
      </c>
      <c r="B113" s="398" t="s">
        <v>222</v>
      </c>
      <c r="C113" s="395">
        <v>0</v>
      </c>
      <c r="D113" s="395">
        <v>0</v>
      </c>
      <c r="E113" s="395">
        <f t="shared" si="22"/>
        <v>0</v>
      </c>
      <c r="F113" s="395">
        <v>0</v>
      </c>
      <c r="G113" s="394">
        <v>0</v>
      </c>
      <c r="H113" s="394">
        <v>0</v>
      </c>
      <c r="I113" s="394">
        <v>0</v>
      </c>
      <c r="J113" s="393">
        <f t="shared" si="23"/>
        <v>0</v>
      </c>
      <c r="K113" s="217" t="s">
        <v>454</v>
      </c>
    </row>
    <row r="114" spans="1:11" s="214" customFormat="1" ht="26.25">
      <c r="A114" s="401" t="s">
        <v>133</v>
      </c>
      <c r="B114" s="398" t="s">
        <v>223</v>
      </c>
      <c r="C114" s="395">
        <v>0</v>
      </c>
      <c r="D114" s="395">
        <v>0</v>
      </c>
      <c r="E114" s="395">
        <f t="shared" si="22"/>
        <v>0</v>
      </c>
      <c r="F114" s="395">
        <v>0</v>
      </c>
      <c r="G114" s="394">
        <v>0</v>
      </c>
      <c r="H114" s="394">
        <v>0</v>
      </c>
      <c r="I114" s="394">
        <v>0</v>
      </c>
      <c r="J114" s="393">
        <f t="shared" si="23"/>
        <v>0</v>
      </c>
      <c r="K114" s="217" t="s">
        <v>454</v>
      </c>
    </row>
    <row r="115" spans="1:11" s="214" customFormat="1" ht="15">
      <c r="A115" s="397" t="s">
        <v>135</v>
      </c>
      <c r="B115" s="398" t="s">
        <v>224</v>
      </c>
      <c r="C115" s="395">
        <v>0</v>
      </c>
      <c r="D115" s="395">
        <v>0</v>
      </c>
      <c r="E115" s="395">
        <f t="shared" si="22"/>
        <v>0</v>
      </c>
      <c r="F115" s="395">
        <v>0</v>
      </c>
      <c r="G115" s="394">
        <v>0</v>
      </c>
      <c r="H115" s="394">
        <v>0</v>
      </c>
      <c r="I115" s="394">
        <v>0</v>
      </c>
      <c r="J115" s="393">
        <f t="shared" si="23"/>
        <v>0</v>
      </c>
      <c r="K115" s="217" t="s">
        <v>454</v>
      </c>
    </row>
    <row r="116" spans="1:11" s="214" customFormat="1" ht="15">
      <c r="A116" s="401" t="s">
        <v>137</v>
      </c>
      <c r="B116" s="398" t="s">
        <v>225</v>
      </c>
      <c r="C116" s="395">
        <v>0</v>
      </c>
      <c r="D116" s="395">
        <v>0</v>
      </c>
      <c r="E116" s="395">
        <f t="shared" si="22"/>
        <v>0</v>
      </c>
      <c r="F116" s="395">
        <v>0</v>
      </c>
      <c r="G116" s="394">
        <v>0</v>
      </c>
      <c r="H116" s="394">
        <v>0</v>
      </c>
      <c r="I116" s="394">
        <v>0</v>
      </c>
      <c r="J116" s="393">
        <f t="shared" si="23"/>
        <v>0</v>
      </c>
      <c r="K116" s="217" t="s">
        <v>454</v>
      </c>
    </row>
    <row r="117" spans="1:11" s="214" customFormat="1" ht="15">
      <c r="A117" s="401" t="s">
        <v>139</v>
      </c>
      <c r="B117" s="398" t="s">
        <v>226</v>
      </c>
      <c r="C117" s="395">
        <v>0</v>
      </c>
      <c r="D117" s="395">
        <v>0</v>
      </c>
      <c r="E117" s="395">
        <f t="shared" si="22"/>
        <v>0</v>
      </c>
      <c r="F117" s="395">
        <v>0</v>
      </c>
      <c r="G117" s="394">
        <v>0</v>
      </c>
      <c r="H117" s="394">
        <v>0</v>
      </c>
      <c r="I117" s="394">
        <v>0</v>
      </c>
      <c r="J117" s="393">
        <f t="shared" si="23"/>
        <v>0</v>
      </c>
      <c r="K117" s="217" t="s">
        <v>454</v>
      </c>
    </row>
    <row r="118" spans="1:10" ht="15">
      <c r="A118" s="109" t="s">
        <v>141</v>
      </c>
      <c r="B118" s="142" t="s">
        <v>227</v>
      </c>
      <c r="C118" s="135">
        <v>0</v>
      </c>
      <c r="D118" s="135">
        <v>0</v>
      </c>
      <c r="E118" s="121">
        <f t="shared" si="22"/>
        <v>0</v>
      </c>
      <c r="F118" s="135">
        <v>0</v>
      </c>
      <c r="G118" s="136">
        <v>0</v>
      </c>
      <c r="H118" s="136">
        <v>0</v>
      </c>
      <c r="I118" s="136">
        <v>0</v>
      </c>
      <c r="J118" s="123">
        <f t="shared" si="23"/>
        <v>0</v>
      </c>
    </row>
    <row r="119" spans="1:11" s="214" customFormat="1" ht="15.75" thickBot="1">
      <c r="A119" s="400" t="s">
        <v>143</v>
      </c>
      <c r="B119" s="399" t="s">
        <v>282</v>
      </c>
      <c r="C119" s="395">
        <v>0</v>
      </c>
      <c r="D119" s="395">
        <v>0</v>
      </c>
      <c r="E119" s="395">
        <f t="shared" si="22"/>
        <v>0</v>
      </c>
      <c r="F119" s="395">
        <v>0</v>
      </c>
      <c r="G119" s="394">
        <v>0</v>
      </c>
      <c r="H119" s="394">
        <v>0</v>
      </c>
      <c r="I119" s="394">
        <v>0</v>
      </c>
      <c r="J119" s="393">
        <f t="shared" si="23"/>
        <v>0</v>
      </c>
      <c r="K119" s="217" t="s">
        <v>454</v>
      </c>
    </row>
    <row r="120" spans="1:10" ht="16.5" thickBot="1" thickTop="1">
      <c r="A120" s="110"/>
      <c r="B120" s="146" t="s">
        <v>228</v>
      </c>
      <c r="C120" s="124">
        <f aca="true" t="shared" si="24" ref="C120:J120">SUM(C112:C119)</f>
        <v>0</v>
      </c>
      <c r="D120" s="124">
        <f t="shared" si="24"/>
        <v>0</v>
      </c>
      <c r="E120" s="124">
        <f t="shared" si="24"/>
        <v>0</v>
      </c>
      <c r="F120" s="124">
        <f t="shared" si="24"/>
        <v>0</v>
      </c>
      <c r="G120" s="125">
        <f t="shared" si="24"/>
        <v>0</v>
      </c>
      <c r="H120" s="125">
        <f t="shared" si="24"/>
        <v>0</v>
      </c>
      <c r="I120" s="125">
        <f t="shared" si="24"/>
        <v>0</v>
      </c>
      <c r="J120" s="126">
        <f t="shared" si="24"/>
        <v>0</v>
      </c>
    </row>
    <row r="121" spans="1:10" ht="15.75" thickTop="1">
      <c r="A121" s="108"/>
      <c r="B121" s="147"/>
      <c r="C121" s="121"/>
      <c r="D121" s="121"/>
      <c r="E121" s="121"/>
      <c r="F121" s="121"/>
      <c r="G121" s="122"/>
      <c r="H121" s="122"/>
      <c r="I121" s="127"/>
      <c r="J121" s="123"/>
    </row>
    <row r="122" spans="1:10" ht="15">
      <c r="A122" s="105" t="s">
        <v>229</v>
      </c>
      <c r="B122" s="144" t="s">
        <v>230</v>
      </c>
      <c r="C122" s="121"/>
      <c r="D122" s="121"/>
      <c r="E122" s="121"/>
      <c r="F122" s="121"/>
      <c r="G122" s="122"/>
      <c r="H122" s="122"/>
      <c r="I122" s="127"/>
      <c r="J122" s="123"/>
    </row>
    <row r="123" spans="1:10" ht="15">
      <c r="A123" s="109" t="s">
        <v>128</v>
      </c>
      <c r="B123" s="142" t="s">
        <v>231</v>
      </c>
      <c r="C123" s="135">
        <v>0</v>
      </c>
      <c r="D123" s="135">
        <v>0</v>
      </c>
      <c r="E123" s="121">
        <f>+C123-D123</f>
        <v>0</v>
      </c>
      <c r="F123" s="135">
        <v>0</v>
      </c>
      <c r="G123" s="136">
        <v>0</v>
      </c>
      <c r="H123" s="136">
        <v>0</v>
      </c>
      <c r="I123" s="136">
        <v>0</v>
      </c>
      <c r="J123" s="123">
        <f>+E123+F123+G123+H123+I123</f>
        <v>0</v>
      </c>
    </row>
    <row r="124" spans="1:10" ht="15">
      <c r="A124" s="109" t="s">
        <v>131</v>
      </c>
      <c r="B124" s="142" t="s">
        <v>232</v>
      </c>
      <c r="C124" s="135">
        <v>0</v>
      </c>
      <c r="D124" s="135">
        <v>0</v>
      </c>
      <c r="E124" s="121">
        <f>+C124-D124</f>
        <v>0</v>
      </c>
      <c r="F124" s="135">
        <v>0</v>
      </c>
      <c r="G124" s="136">
        <v>0</v>
      </c>
      <c r="H124" s="136">
        <v>0</v>
      </c>
      <c r="I124" s="136">
        <v>0</v>
      </c>
      <c r="J124" s="123">
        <f>+E124+F124+G124+H124+I124</f>
        <v>0</v>
      </c>
    </row>
    <row r="125" spans="1:10" ht="15">
      <c r="A125" s="106" t="s">
        <v>133</v>
      </c>
      <c r="B125" s="142" t="s">
        <v>233</v>
      </c>
      <c r="C125" s="135">
        <v>0</v>
      </c>
      <c r="D125" s="135">
        <v>0</v>
      </c>
      <c r="E125" s="121">
        <f>+C125-D125</f>
        <v>0</v>
      </c>
      <c r="F125" s="135">
        <v>0</v>
      </c>
      <c r="G125" s="136">
        <v>0</v>
      </c>
      <c r="H125" s="136">
        <v>0</v>
      </c>
      <c r="I125" s="136">
        <v>0</v>
      </c>
      <c r="J125" s="123">
        <f>+E125+F125+G125+H125+I125</f>
        <v>0</v>
      </c>
    </row>
    <row r="126" spans="1:10" ht="15">
      <c r="A126" s="106" t="s">
        <v>135</v>
      </c>
      <c r="B126" s="142" t="s">
        <v>234</v>
      </c>
      <c r="C126" s="135">
        <v>0</v>
      </c>
      <c r="D126" s="135">
        <v>0</v>
      </c>
      <c r="E126" s="121">
        <f>+C126-D126</f>
        <v>0</v>
      </c>
      <c r="F126" s="135">
        <v>0</v>
      </c>
      <c r="G126" s="136">
        <v>0</v>
      </c>
      <c r="H126" s="136">
        <v>0</v>
      </c>
      <c r="I126" s="136">
        <v>0</v>
      </c>
      <c r="J126" s="123">
        <f>+E126+F126+G126+H126+I126</f>
        <v>0</v>
      </c>
    </row>
    <row r="127" spans="1:11" s="214" customFormat="1" ht="27" thickBot="1">
      <c r="A127" s="397" t="s">
        <v>137</v>
      </c>
      <c r="B127" s="398" t="s">
        <v>283</v>
      </c>
      <c r="C127" s="395">
        <v>0</v>
      </c>
      <c r="D127" s="395">
        <v>0</v>
      </c>
      <c r="E127" s="395">
        <f>+C127-D127</f>
        <v>0</v>
      </c>
      <c r="F127" s="395">
        <v>0</v>
      </c>
      <c r="G127" s="394">
        <v>0</v>
      </c>
      <c r="H127" s="394">
        <v>0</v>
      </c>
      <c r="I127" s="394">
        <v>0</v>
      </c>
      <c r="J127" s="393">
        <f>+E127+F127+G127+H127+I127</f>
        <v>0</v>
      </c>
      <c r="K127" s="217" t="s">
        <v>454</v>
      </c>
    </row>
    <row r="128" spans="1:10" ht="16.5" thickBot="1" thickTop="1">
      <c r="A128" s="107"/>
      <c r="B128" s="146" t="s">
        <v>235</v>
      </c>
      <c r="C128" s="124">
        <f aca="true" t="shared" si="25" ref="C128:J128">SUM(C123:C127)</f>
        <v>0</v>
      </c>
      <c r="D128" s="124">
        <f t="shared" si="25"/>
        <v>0</v>
      </c>
      <c r="E128" s="124">
        <f t="shared" si="25"/>
        <v>0</v>
      </c>
      <c r="F128" s="124">
        <f t="shared" si="25"/>
        <v>0</v>
      </c>
      <c r="G128" s="125">
        <f t="shared" si="25"/>
        <v>0</v>
      </c>
      <c r="H128" s="125">
        <f t="shared" si="25"/>
        <v>0</v>
      </c>
      <c r="I128" s="125">
        <f t="shared" si="25"/>
        <v>0</v>
      </c>
      <c r="J128" s="126">
        <f t="shared" si="25"/>
        <v>0</v>
      </c>
    </row>
    <row r="129" spans="1:10" ht="15.75" thickTop="1">
      <c r="A129" s="108"/>
      <c r="B129" s="147"/>
      <c r="C129" s="121"/>
      <c r="D129" s="121"/>
      <c r="E129" s="121"/>
      <c r="F129" s="121"/>
      <c r="G129" s="122"/>
      <c r="H129" s="122"/>
      <c r="I129" s="127"/>
      <c r="J129" s="123"/>
    </row>
    <row r="130" spans="1:10" ht="15">
      <c r="A130" s="105" t="s">
        <v>236</v>
      </c>
      <c r="B130" s="149" t="s">
        <v>237</v>
      </c>
      <c r="C130" s="121"/>
      <c r="D130" s="121"/>
      <c r="E130" s="121"/>
      <c r="F130" s="121"/>
      <c r="G130" s="122"/>
      <c r="H130" s="122"/>
      <c r="I130" s="122"/>
      <c r="J130" s="123"/>
    </row>
    <row r="131" spans="1:10" ht="15">
      <c r="A131" s="109" t="s">
        <v>128</v>
      </c>
      <c r="B131" s="142" t="s">
        <v>238</v>
      </c>
      <c r="C131" s="135">
        <v>0</v>
      </c>
      <c r="D131" s="135">
        <v>0</v>
      </c>
      <c r="E131" s="121">
        <f>+C131-D131</f>
        <v>0</v>
      </c>
      <c r="F131" s="135">
        <v>0</v>
      </c>
      <c r="G131" s="136">
        <v>0</v>
      </c>
      <c r="H131" s="136">
        <v>0</v>
      </c>
      <c r="I131" s="136">
        <v>0</v>
      </c>
      <c r="J131" s="123">
        <f>+E131+F131+G131+H131+I131</f>
        <v>0</v>
      </c>
    </row>
    <row r="132" spans="1:10" ht="15">
      <c r="A132" s="109" t="s">
        <v>131</v>
      </c>
      <c r="B132" s="142" t="s">
        <v>239</v>
      </c>
      <c r="C132" s="135">
        <v>0</v>
      </c>
      <c r="D132" s="135">
        <v>0</v>
      </c>
      <c r="E132" s="121">
        <f>+C132-D132</f>
        <v>0</v>
      </c>
      <c r="F132" s="135">
        <v>0</v>
      </c>
      <c r="G132" s="136">
        <v>0</v>
      </c>
      <c r="H132" s="136">
        <v>0</v>
      </c>
      <c r="I132" s="136">
        <v>0</v>
      </c>
      <c r="J132" s="123">
        <f>+E132+F132+G132+H132+I132</f>
        <v>0</v>
      </c>
    </row>
    <row r="133" spans="1:10" ht="15">
      <c r="A133" s="109" t="s">
        <v>133</v>
      </c>
      <c r="B133" s="142" t="s">
        <v>240</v>
      </c>
      <c r="C133" s="135">
        <v>0</v>
      </c>
      <c r="D133" s="135">
        <v>0</v>
      </c>
      <c r="E133" s="121">
        <f>+C133-D133</f>
        <v>0</v>
      </c>
      <c r="F133" s="135">
        <v>0</v>
      </c>
      <c r="G133" s="136">
        <v>0</v>
      </c>
      <c r="H133" s="136">
        <v>0</v>
      </c>
      <c r="I133" s="136">
        <v>0</v>
      </c>
      <c r="J133" s="123">
        <f>+E133+F133+G133+H133+I133</f>
        <v>0</v>
      </c>
    </row>
    <row r="134" spans="1:11" s="214" customFormat="1" ht="15.75" thickBot="1">
      <c r="A134" s="397" t="s">
        <v>135</v>
      </c>
      <c r="B134" s="398" t="s">
        <v>284</v>
      </c>
      <c r="C134" s="395">
        <v>0</v>
      </c>
      <c r="D134" s="395">
        <v>0</v>
      </c>
      <c r="E134" s="395">
        <f>+C134-D134</f>
        <v>0</v>
      </c>
      <c r="F134" s="395">
        <v>0</v>
      </c>
      <c r="G134" s="394">
        <v>0</v>
      </c>
      <c r="H134" s="394">
        <v>0</v>
      </c>
      <c r="I134" s="394">
        <v>0</v>
      </c>
      <c r="J134" s="393">
        <f>+E134+F134+G134+H134+I134</f>
        <v>0</v>
      </c>
      <c r="K134" s="217" t="s">
        <v>454</v>
      </c>
    </row>
    <row r="135" spans="1:10" ht="16.5" thickBot="1" thickTop="1">
      <c r="A135" s="107"/>
      <c r="B135" s="143" t="s">
        <v>241</v>
      </c>
      <c r="C135" s="124">
        <f aca="true" t="shared" si="26" ref="C135:J135">SUM(C131:C134)</f>
        <v>0</v>
      </c>
      <c r="D135" s="124">
        <f t="shared" si="26"/>
        <v>0</v>
      </c>
      <c r="E135" s="124">
        <f t="shared" si="26"/>
        <v>0</v>
      </c>
      <c r="F135" s="124">
        <f t="shared" si="26"/>
        <v>0</v>
      </c>
      <c r="G135" s="125">
        <f t="shared" si="26"/>
        <v>0</v>
      </c>
      <c r="H135" s="125">
        <f t="shared" si="26"/>
        <v>0</v>
      </c>
      <c r="I135" s="125">
        <f t="shared" si="26"/>
        <v>0</v>
      </c>
      <c r="J135" s="126">
        <f t="shared" si="26"/>
        <v>0</v>
      </c>
    </row>
    <row r="136" spans="1:10" ht="15.75" thickTop="1">
      <c r="A136" s="108"/>
      <c r="B136" s="147"/>
      <c r="C136" s="121"/>
      <c r="D136" s="121"/>
      <c r="E136" s="121"/>
      <c r="F136" s="121"/>
      <c r="G136" s="122"/>
      <c r="H136" s="122"/>
      <c r="I136" s="127"/>
      <c r="J136" s="123"/>
    </row>
    <row r="137" spans="1:10" ht="15">
      <c r="A137" s="105" t="s">
        <v>242</v>
      </c>
      <c r="B137" s="144" t="s">
        <v>243</v>
      </c>
      <c r="C137" s="121"/>
      <c r="D137" s="121"/>
      <c r="E137" s="121"/>
      <c r="F137" s="121"/>
      <c r="G137" s="122"/>
      <c r="H137" s="122"/>
      <c r="I137" s="127"/>
      <c r="J137" s="123"/>
    </row>
    <row r="138" spans="1:10" ht="15">
      <c r="A138" s="109" t="s">
        <v>128</v>
      </c>
      <c r="B138" s="142" t="s">
        <v>244</v>
      </c>
      <c r="C138" s="135">
        <v>0</v>
      </c>
      <c r="D138" s="135">
        <v>0</v>
      </c>
      <c r="E138" s="121">
        <f>+C138-D138</f>
        <v>0</v>
      </c>
      <c r="F138" s="135">
        <v>0</v>
      </c>
      <c r="G138" s="136">
        <v>0</v>
      </c>
      <c r="H138" s="136">
        <v>0</v>
      </c>
      <c r="I138" s="136">
        <v>0</v>
      </c>
      <c r="J138" s="123">
        <f>+E138+F138+G138+H138+I138</f>
        <v>0</v>
      </c>
    </row>
    <row r="139" spans="1:10" ht="15">
      <c r="A139" s="109" t="s">
        <v>131</v>
      </c>
      <c r="B139" s="142" t="s">
        <v>245</v>
      </c>
      <c r="C139" s="135">
        <v>0</v>
      </c>
      <c r="D139" s="135">
        <v>0</v>
      </c>
      <c r="E139" s="121">
        <f>+C139-D139</f>
        <v>0</v>
      </c>
      <c r="F139" s="135">
        <v>0</v>
      </c>
      <c r="G139" s="136">
        <v>0</v>
      </c>
      <c r="H139" s="136">
        <v>0</v>
      </c>
      <c r="I139" s="136">
        <v>0</v>
      </c>
      <c r="J139" s="123">
        <f>+E139+F139+G139+H139+I139</f>
        <v>0</v>
      </c>
    </row>
    <row r="140" spans="1:11" s="214" customFormat="1" ht="27" thickBot="1">
      <c r="A140" s="397" t="s">
        <v>133</v>
      </c>
      <c r="B140" s="398" t="s">
        <v>285</v>
      </c>
      <c r="C140" s="395">
        <v>0</v>
      </c>
      <c r="D140" s="395">
        <v>0</v>
      </c>
      <c r="E140" s="395">
        <f>+C140-D140</f>
        <v>0</v>
      </c>
      <c r="F140" s="395">
        <v>0</v>
      </c>
      <c r="G140" s="394">
        <v>0</v>
      </c>
      <c r="H140" s="394">
        <v>0</v>
      </c>
      <c r="I140" s="394">
        <v>0</v>
      </c>
      <c r="J140" s="393">
        <f>+E140+F140+G140+H140+I140</f>
        <v>0</v>
      </c>
      <c r="K140" s="217" t="s">
        <v>454</v>
      </c>
    </row>
    <row r="141" spans="1:10" ht="16.5" thickBot="1" thickTop="1">
      <c r="A141" s="107"/>
      <c r="B141" s="143" t="s">
        <v>246</v>
      </c>
      <c r="C141" s="124">
        <f aca="true" t="shared" si="27" ref="C141:J141">SUM(C138:C140)</f>
        <v>0</v>
      </c>
      <c r="D141" s="124">
        <f t="shared" si="27"/>
        <v>0</v>
      </c>
      <c r="E141" s="124">
        <f t="shared" si="27"/>
        <v>0</v>
      </c>
      <c r="F141" s="124">
        <f t="shared" si="27"/>
        <v>0</v>
      </c>
      <c r="G141" s="124">
        <f t="shared" si="27"/>
        <v>0</v>
      </c>
      <c r="H141" s="124">
        <f t="shared" si="27"/>
        <v>0</v>
      </c>
      <c r="I141" s="124">
        <f t="shared" si="27"/>
        <v>0</v>
      </c>
      <c r="J141" s="126">
        <f t="shared" si="27"/>
        <v>0</v>
      </c>
    </row>
    <row r="142" spans="1:10" ht="15.75" thickTop="1">
      <c r="A142" s="108"/>
      <c r="B142" s="147"/>
      <c r="C142" s="121"/>
      <c r="D142" s="121"/>
      <c r="E142" s="121"/>
      <c r="F142" s="121"/>
      <c r="G142" s="122"/>
      <c r="H142" s="122"/>
      <c r="I142" s="127"/>
      <c r="J142" s="123"/>
    </row>
    <row r="143" spans="1:10" ht="15">
      <c r="A143" s="105" t="s">
        <v>247</v>
      </c>
      <c r="B143" s="144" t="s">
        <v>248</v>
      </c>
      <c r="C143" s="121"/>
      <c r="D143" s="121"/>
      <c r="E143" s="121"/>
      <c r="F143" s="121"/>
      <c r="G143" s="122"/>
      <c r="H143" s="122"/>
      <c r="I143" s="127"/>
      <c r="J143" s="123"/>
    </row>
    <row r="144" spans="1:10" ht="15">
      <c r="A144" s="106" t="s">
        <v>128</v>
      </c>
      <c r="B144" s="142" t="s">
        <v>249</v>
      </c>
      <c r="C144" s="135">
        <v>0</v>
      </c>
      <c r="D144" s="135">
        <v>0</v>
      </c>
      <c r="E144" s="121">
        <f>+C144-D144</f>
        <v>0</v>
      </c>
      <c r="F144" s="135">
        <v>0</v>
      </c>
      <c r="G144" s="136">
        <v>0</v>
      </c>
      <c r="H144" s="136">
        <v>0</v>
      </c>
      <c r="I144" s="136">
        <v>0</v>
      </c>
      <c r="J144" s="123">
        <f>+E144+F144+G144+H144+I144</f>
        <v>0</v>
      </c>
    </row>
    <row r="145" spans="1:11" s="214" customFormat="1" ht="27" thickBot="1">
      <c r="A145" s="397" t="s">
        <v>131</v>
      </c>
      <c r="B145" s="398" t="s">
        <v>286</v>
      </c>
      <c r="C145" s="395">
        <v>0</v>
      </c>
      <c r="D145" s="395">
        <v>0</v>
      </c>
      <c r="E145" s="395">
        <f>+C145-D145</f>
        <v>0</v>
      </c>
      <c r="F145" s="395">
        <v>0</v>
      </c>
      <c r="G145" s="394">
        <v>0</v>
      </c>
      <c r="H145" s="394">
        <v>0</v>
      </c>
      <c r="I145" s="394">
        <v>0</v>
      </c>
      <c r="J145" s="393">
        <f>+E145+F145+G145+H145+I145</f>
        <v>0</v>
      </c>
      <c r="K145" s="217" t="s">
        <v>454</v>
      </c>
    </row>
    <row r="146" spans="1:10" ht="16.5" thickBot="1" thickTop="1">
      <c r="A146" s="107"/>
      <c r="B146" s="143" t="s">
        <v>250</v>
      </c>
      <c r="C146" s="124">
        <f aca="true" t="shared" si="28" ref="C146:J146">SUM(C144:C145)</f>
        <v>0</v>
      </c>
      <c r="D146" s="124">
        <f t="shared" si="28"/>
        <v>0</v>
      </c>
      <c r="E146" s="124">
        <f t="shared" si="28"/>
        <v>0</v>
      </c>
      <c r="F146" s="124">
        <f t="shared" si="28"/>
        <v>0</v>
      </c>
      <c r="G146" s="124">
        <f t="shared" si="28"/>
        <v>0</v>
      </c>
      <c r="H146" s="124">
        <f t="shared" si="28"/>
        <v>0</v>
      </c>
      <c r="I146" s="124">
        <f t="shared" si="28"/>
        <v>0</v>
      </c>
      <c r="J146" s="126">
        <f t="shared" si="28"/>
        <v>0</v>
      </c>
    </row>
    <row r="147" spans="1:10" ht="15.75" thickTop="1">
      <c r="A147" s="108"/>
      <c r="B147" s="147"/>
      <c r="C147" s="121"/>
      <c r="D147" s="121"/>
      <c r="E147" s="121"/>
      <c r="F147" s="121"/>
      <c r="G147" s="122"/>
      <c r="H147" s="122"/>
      <c r="I147" s="127"/>
      <c r="J147" s="123"/>
    </row>
    <row r="148" spans="1:10" ht="15">
      <c r="A148" s="105" t="s">
        <v>251</v>
      </c>
      <c r="B148" s="149" t="s">
        <v>252</v>
      </c>
      <c r="C148" s="121"/>
      <c r="D148" s="121"/>
      <c r="E148" s="121"/>
      <c r="F148" s="121"/>
      <c r="G148" s="122"/>
      <c r="H148" s="122"/>
      <c r="I148" s="127"/>
      <c r="J148" s="123"/>
    </row>
    <row r="149" spans="1:10" ht="15">
      <c r="A149" s="109" t="s">
        <v>128</v>
      </c>
      <c r="B149" s="150" t="s">
        <v>253</v>
      </c>
      <c r="C149" s="135">
        <v>0</v>
      </c>
      <c r="D149" s="135">
        <v>0</v>
      </c>
      <c r="E149" s="121">
        <f>+C149-D149</f>
        <v>0</v>
      </c>
      <c r="F149" s="135">
        <v>0</v>
      </c>
      <c r="G149" s="136">
        <v>0</v>
      </c>
      <c r="H149" s="136">
        <v>0</v>
      </c>
      <c r="I149" s="136">
        <v>0</v>
      </c>
      <c r="J149" s="123">
        <f>+E149+F149+G149+H149+I149</f>
        <v>0</v>
      </c>
    </row>
    <row r="150" spans="1:11" s="214" customFormat="1" ht="27" thickBot="1">
      <c r="A150" s="397" t="s">
        <v>131</v>
      </c>
      <c r="B150" s="398" t="s">
        <v>287</v>
      </c>
      <c r="C150" s="395">
        <v>0</v>
      </c>
      <c r="D150" s="395">
        <v>0</v>
      </c>
      <c r="E150" s="395">
        <f>+C150-D150</f>
        <v>0</v>
      </c>
      <c r="F150" s="395">
        <v>0</v>
      </c>
      <c r="G150" s="394">
        <v>0</v>
      </c>
      <c r="H150" s="394">
        <v>0</v>
      </c>
      <c r="I150" s="394">
        <v>0</v>
      </c>
      <c r="J150" s="393">
        <f>+E150+F150+G150+H150+I150</f>
        <v>0</v>
      </c>
      <c r="K150" s="217" t="s">
        <v>454</v>
      </c>
    </row>
    <row r="151" spans="1:10" ht="16.5" thickBot="1" thickTop="1">
      <c r="A151" s="107"/>
      <c r="B151" s="143" t="s">
        <v>254</v>
      </c>
      <c r="C151" s="124">
        <f aca="true" t="shared" si="29" ref="C151:J151">SUM(C149:C150)</f>
        <v>0</v>
      </c>
      <c r="D151" s="124">
        <f t="shared" si="29"/>
        <v>0</v>
      </c>
      <c r="E151" s="124">
        <f t="shared" si="29"/>
        <v>0</v>
      </c>
      <c r="F151" s="124">
        <f t="shared" si="29"/>
        <v>0</v>
      </c>
      <c r="G151" s="125">
        <f t="shared" si="29"/>
        <v>0</v>
      </c>
      <c r="H151" s="125">
        <f t="shared" si="29"/>
        <v>0</v>
      </c>
      <c r="I151" s="125">
        <f t="shared" si="29"/>
        <v>0</v>
      </c>
      <c r="J151" s="126">
        <f t="shared" si="29"/>
        <v>0</v>
      </c>
    </row>
    <row r="152" spans="1:10" ht="15.75" thickTop="1">
      <c r="A152" s="108"/>
      <c r="B152" s="147"/>
      <c r="C152" s="121"/>
      <c r="D152" s="121"/>
      <c r="E152" s="121"/>
      <c r="F152" s="121"/>
      <c r="G152" s="122"/>
      <c r="H152" s="122"/>
      <c r="I152" s="127"/>
      <c r="J152" s="123"/>
    </row>
    <row r="153" spans="1:10" ht="15">
      <c r="A153" s="105" t="s">
        <v>255</v>
      </c>
      <c r="B153" s="144" t="s">
        <v>256</v>
      </c>
      <c r="C153" s="121"/>
      <c r="D153" s="121"/>
      <c r="E153" s="121"/>
      <c r="F153" s="121"/>
      <c r="G153" s="122"/>
      <c r="H153" s="122"/>
      <c r="I153" s="127"/>
      <c r="J153" s="123"/>
    </row>
    <row r="154" spans="1:10" ht="15">
      <c r="A154" s="109" t="s">
        <v>128</v>
      </c>
      <c r="B154" s="150" t="s">
        <v>257</v>
      </c>
      <c r="C154" s="135">
        <v>0</v>
      </c>
      <c r="D154" s="135">
        <v>0</v>
      </c>
      <c r="E154" s="121">
        <f>+C154-D154</f>
        <v>0</v>
      </c>
      <c r="F154" s="135">
        <v>0</v>
      </c>
      <c r="G154" s="136">
        <v>0</v>
      </c>
      <c r="H154" s="136">
        <v>0</v>
      </c>
      <c r="I154" s="136">
        <v>0</v>
      </c>
      <c r="J154" s="123">
        <f>+E154+F154+G154+H154+I154</f>
        <v>0</v>
      </c>
    </row>
    <row r="155" spans="1:11" s="214" customFormat="1" ht="15.75" thickBot="1">
      <c r="A155" s="397" t="s">
        <v>131</v>
      </c>
      <c r="B155" s="396" t="s">
        <v>288</v>
      </c>
      <c r="C155" s="395">
        <v>0</v>
      </c>
      <c r="D155" s="395">
        <v>0</v>
      </c>
      <c r="E155" s="395">
        <f>+C155-D155</f>
        <v>0</v>
      </c>
      <c r="F155" s="395">
        <v>0</v>
      </c>
      <c r="G155" s="394">
        <v>0</v>
      </c>
      <c r="H155" s="394">
        <v>0</v>
      </c>
      <c r="I155" s="394">
        <v>0</v>
      </c>
      <c r="J155" s="393">
        <f>+E155+F155+G155+H155+I155</f>
        <v>0</v>
      </c>
      <c r="K155" s="217" t="s">
        <v>454</v>
      </c>
    </row>
    <row r="156" spans="1:10" ht="16.5" thickBot="1" thickTop="1">
      <c r="A156" s="111"/>
      <c r="B156" s="146" t="s">
        <v>258</v>
      </c>
      <c r="C156" s="124">
        <f aca="true" t="shared" si="30" ref="C156:J156">+C155+C154</f>
        <v>0</v>
      </c>
      <c r="D156" s="124">
        <f t="shared" si="30"/>
        <v>0</v>
      </c>
      <c r="E156" s="124">
        <f t="shared" si="30"/>
        <v>0</v>
      </c>
      <c r="F156" s="124">
        <f t="shared" si="30"/>
        <v>0</v>
      </c>
      <c r="G156" s="124">
        <f t="shared" si="30"/>
        <v>0</v>
      </c>
      <c r="H156" s="124">
        <f t="shared" si="30"/>
        <v>0</v>
      </c>
      <c r="I156" s="124">
        <f t="shared" si="30"/>
        <v>0</v>
      </c>
      <c r="J156" s="126">
        <f t="shared" si="30"/>
        <v>0</v>
      </c>
    </row>
    <row r="157" spans="1:10" ht="15.75" thickTop="1">
      <c r="A157" s="112"/>
      <c r="B157" s="113"/>
      <c r="C157" s="121"/>
      <c r="D157" s="121"/>
      <c r="E157" s="121"/>
      <c r="F157" s="121"/>
      <c r="G157" s="122"/>
      <c r="H157" s="122"/>
      <c r="I157" s="127"/>
      <c r="J157" s="123"/>
    </row>
    <row r="158" spans="1:10" ht="15.75" thickBot="1">
      <c r="A158" s="114"/>
      <c r="B158" s="115" t="s">
        <v>259</v>
      </c>
      <c r="C158" s="128">
        <f aca="true" t="shared" si="31" ref="C158:J158">+C156+C151+C146+C141+C135+C128+C120+C109+C96+C90+C81+C69+C63+C58+C52+C46+C35+C29+C23</f>
        <v>0</v>
      </c>
      <c r="D158" s="128">
        <f t="shared" si="31"/>
        <v>0</v>
      </c>
      <c r="E158" s="128">
        <f t="shared" si="31"/>
        <v>0</v>
      </c>
      <c r="F158" s="128">
        <f t="shared" si="31"/>
        <v>0</v>
      </c>
      <c r="G158" s="129">
        <f t="shared" si="31"/>
        <v>0</v>
      </c>
      <c r="H158" s="129">
        <f t="shared" si="31"/>
        <v>0</v>
      </c>
      <c r="I158" s="130">
        <f t="shared" si="31"/>
        <v>0</v>
      </c>
      <c r="J158" s="131">
        <f t="shared" si="31"/>
        <v>0</v>
      </c>
    </row>
    <row r="159" spans="1:10" ht="15.75" thickTop="1">
      <c r="A159" s="132"/>
      <c r="B159" s="133"/>
      <c r="C159" s="134"/>
      <c r="D159" s="134"/>
      <c r="E159" s="134"/>
      <c r="F159" s="134"/>
      <c r="G159" s="134"/>
      <c r="H159" s="134"/>
      <c r="I159" s="134"/>
      <c r="J159" s="134"/>
    </row>
    <row r="160" spans="1:10" ht="107.25" customHeight="1">
      <c r="A160" s="116" t="s">
        <v>260</v>
      </c>
      <c r="B160" s="507" t="s">
        <v>261</v>
      </c>
      <c r="C160" s="507"/>
      <c r="D160" s="507"/>
      <c r="E160" s="507"/>
      <c r="F160" s="507"/>
      <c r="G160" s="507"/>
      <c r="H160" s="507"/>
      <c r="I160" s="507"/>
      <c r="J160" s="507"/>
    </row>
    <row r="161" spans="1:10" ht="45.75" customHeight="1">
      <c r="A161" s="116" t="s">
        <v>262</v>
      </c>
      <c r="B161" s="507" t="s">
        <v>263</v>
      </c>
      <c r="C161" s="507"/>
      <c r="D161" s="507"/>
      <c r="E161" s="507"/>
      <c r="F161" s="507"/>
      <c r="G161" s="507"/>
      <c r="H161" s="507"/>
      <c r="I161" s="507"/>
      <c r="J161" s="507"/>
    </row>
    <row r="162" spans="1:10" ht="45.75" customHeight="1">
      <c r="A162" s="116" t="s">
        <v>126</v>
      </c>
      <c r="B162" s="507" t="s">
        <v>264</v>
      </c>
      <c r="C162" s="507"/>
      <c r="D162" s="507"/>
      <c r="E162" s="507"/>
      <c r="F162" s="507"/>
      <c r="G162" s="507"/>
      <c r="H162" s="507"/>
      <c r="I162" s="507"/>
      <c r="J162" s="507"/>
    </row>
    <row r="163" spans="1:10" ht="48" customHeight="1">
      <c r="A163" s="116" t="s">
        <v>265</v>
      </c>
      <c r="B163" s="507" t="s">
        <v>266</v>
      </c>
      <c r="C163" s="507"/>
      <c r="D163" s="507"/>
      <c r="E163" s="507"/>
      <c r="F163" s="507"/>
      <c r="G163" s="507"/>
      <c r="H163" s="507"/>
      <c r="I163" s="507"/>
      <c r="J163" s="507"/>
    </row>
  </sheetData>
  <sheetProtection password="D3C7" sheet="1"/>
  <mergeCells count="15">
    <mergeCell ref="B162:J162"/>
    <mergeCell ref="B163:J163"/>
    <mergeCell ref="A2:J2"/>
    <mergeCell ref="A3:J3"/>
    <mergeCell ref="A5:J5"/>
    <mergeCell ref="A6:B6"/>
    <mergeCell ref="A7:B8"/>
    <mergeCell ref="C7:C8"/>
    <mergeCell ref="D7:D8"/>
    <mergeCell ref="E7:E8"/>
    <mergeCell ref="F7:I7"/>
    <mergeCell ref="J7:J8"/>
    <mergeCell ref="B160:J160"/>
    <mergeCell ref="B161:J161"/>
    <mergeCell ref="K7:K9"/>
  </mergeCells>
  <printOptions/>
  <pageMargins left="0.25" right="0.25" top="0.75" bottom="0.75" header="0.3" footer="0.3"/>
  <pageSetup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dimension ref="A1:U105"/>
  <sheetViews>
    <sheetView showGridLines="0" zoomScalePageLayoutView="0" workbookViewId="0" topLeftCell="A1">
      <selection activeCell="A1" sqref="A1:H1"/>
    </sheetView>
  </sheetViews>
  <sheetFormatPr defaultColWidth="9.140625" defaultRowHeight="15"/>
  <cols>
    <col min="1" max="1" width="9.28125" style="1" customWidth="1"/>
    <col min="2" max="2" width="62.421875" style="1" customWidth="1"/>
    <col min="3" max="3" width="12.7109375" style="1" customWidth="1"/>
    <col min="4" max="4" width="10.57421875" style="1" hidden="1" customWidth="1"/>
    <col min="5" max="5" width="12.7109375" style="1" customWidth="1"/>
    <col min="6" max="6" width="13.57421875" style="1" hidden="1" customWidth="1"/>
    <col min="7" max="8" width="12.7109375" style="1" customWidth="1"/>
    <col min="9" max="9" width="8.421875" style="1" customWidth="1"/>
    <col min="10" max="16384" width="9.140625" style="1" customWidth="1"/>
  </cols>
  <sheetData>
    <row r="1" spans="1:16" ht="15">
      <c r="A1" s="467"/>
      <c r="B1" s="467"/>
      <c r="C1" s="467"/>
      <c r="D1" s="467"/>
      <c r="E1" s="467"/>
      <c r="F1" s="467"/>
      <c r="G1" s="467"/>
      <c r="H1" s="467"/>
      <c r="I1" s="214"/>
      <c r="J1" s="214"/>
      <c r="K1" s="214"/>
      <c r="L1" s="214"/>
      <c r="M1" s="214"/>
      <c r="N1" s="214"/>
      <c r="O1" s="214"/>
      <c r="P1" s="214"/>
    </row>
    <row r="2" spans="1:16" ht="26.25">
      <c r="A2" s="468" t="s">
        <v>0</v>
      </c>
      <c r="B2" s="469"/>
      <c r="C2" s="469"/>
      <c r="D2" s="469"/>
      <c r="E2" s="469"/>
      <c r="F2" s="469"/>
      <c r="G2" s="469"/>
      <c r="H2" s="470"/>
      <c r="I2" s="214"/>
      <c r="J2" s="214"/>
      <c r="K2" s="214"/>
      <c r="L2" s="214"/>
      <c r="M2" s="214"/>
      <c r="N2" s="214"/>
      <c r="O2" s="214"/>
      <c r="P2" s="214"/>
    </row>
    <row r="3" spans="1:16" ht="15">
      <c r="A3" s="535" t="s">
        <v>289</v>
      </c>
      <c r="B3" s="535"/>
      <c r="C3" s="535"/>
      <c r="D3" s="535"/>
      <c r="E3" s="535"/>
      <c r="F3" s="535"/>
      <c r="G3" s="535"/>
      <c r="H3" s="535"/>
      <c r="I3" s="213"/>
      <c r="J3" s="214"/>
      <c r="K3" s="214"/>
      <c r="L3" s="214"/>
      <c r="M3" s="214"/>
      <c r="N3" s="214"/>
      <c r="O3" s="214"/>
      <c r="P3" s="214"/>
    </row>
    <row r="4" spans="1:16" ht="21">
      <c r="A4" s="151"/>
      <c r="B4" s="151"/>
      <c r="C4" s="151"/>
      <c r="D4" s="151"/>
      <c r="E4" s="151"/>
      <c r="F4" s="151"/>
      <c r="G4" s="151"/>
      <c r="H4" s="151"/>
      <c r="I4" s="214"/>
      <c r="J4" s="523" t="s">
        <v>424</v>
      </c>
      <c r="K4" s="524"/>
      <c r="L4" s="524"/>
      <c r="M4" s="525"/>
      <c r="N4" s="215">
        <v>100</v>
      </c>
      <c r="O4" s="527" t="s">
        <v>425</v>
      </c>
      <c r="P4" s="536"/>
    </row>
    <row r="5" spans="1:16" ht="21">
      <c r="A5" s="512" t="s">
        <v>385</v>
      </c>
      <c r="B5" s="512"/>
      <c r="C5" s="512"/>
      <c r="D5" s="512"/>
      <c r="E5" s="512"/>
      <c r="F5" s="512"/>
      <c r="G5" s="512"/>
      <c r="H5" s="512"/>
      <c r="I5" s="216" t="s">
        <v>384</v>
      </c>
      <c r="J5" s="523" t="s">
        <v>426</v>
      </c>
      <c r="K5" s="524"/>
      <c r="L5" s="524"/>
      <c r="M5" s="525"/>
      <c r="N5" s="215">
        <v>100</v>
      </c>
      <c r="O5" s="527" t="s">
        <v>427</v>
      </c>
      <c r="P5" s="528"/>
    </row>
    <row r="6" spans="1:16" ht="21">
      <c r="A6" s="512" t="s">
        <v>290</v>
      </c>
      <c r="B6" s="512"/>
      <c r="C6" s="512"/>
      <c r="D6" s="512"/>
      <c r="E6" s="512"/>
      <c r="F6" s="512"/>
      <c r="G6" s="512"/>
      <c r="H6" s="512"/>
      <c r="I6" s="214"/>
      <c r="J6" s="214"/>
      <c r="K6" s="214"/>
      <c r="L6" s="214"/>
      <c r="M6" s="214"/>
      <c r="N6" s="214"/>
      <c r="O6" s="214"/>
      <c r="P6" s="214"/>
    </row>
    <row r="7" spans="1:16" ht="15.75" thickBot="1">
      <c r="A7" s="152"/>
      <c r="B7" s="152"/>
      <c r="C7" s="152"/>
      <c r="D7" s="152"/>
      <c r="E7" s="152"/>
      <c r="F7" s="152"/>
      <c r="G7" s="152"/>
      <c r="H7" s="152"/>
      <c r="I7" s="214"/>
      <c r="J7" s="214"/>
      <c r="K7" s="214"/>
      <c r="L7" s="214"/>
      <c r="M7" s="214"/>
      <c r="N7" s="214"/>
      <c r="O7" s="214"/>
      <c r="P7" s="214"/>
    </row>
    <row r="8" spans="1:21" ht="60" customHeight="1" thickTop="1">
      <c r="A8" s="518" t="s">
        <v>291</v>
      </c>
      <c r="B8" s="520" t="s">
        <v>292</v>
      </c>
      <c r="C8" s="520" t="s">
        <v>293</v>
      </c>
      <c r="D8" s="520" t="s">
        <v>382</v>
      </c>
      <c r="E8" s="520" t="s">
        <v>382</v>
      </c>
      <c r="F8" s="531" t="s">
        <v>383</v>
      </c>
      <c r="G8" s="531" t="s">
        <v>383</v>
      </c>
      <c r="H8" s="529" t="s">
        <v>294</v>
      </c>
      <c r="I8" s="533" t="s">
        <v>421</v>
      </c>
      <c r="J8" s="528"/>
      <c r="K8" s="528"/>
      <c r="L8" s="528"/>
      <c r="M8" s="528"/>
      <c r="N8" s="528"/>
      <c r="O8" s="528"/>
      <c r="P8" s="528"/>
      <c r="Q8" s="484"/>
      <c r="R8" s="484"/>
      <c r="S8" s="484"/>
      <c r="T8" s="484"/>
      <c r="U8" s="484"/>
    </row>
    <row r="9" spans="1:21" ht="60" customHeight="1" thickBot="1">
      <c r="A9" s="519"/>
      <c r="B9" s="521"/>
      <c r="C9" s="522"/>
      <c r="D9" s="522"/>
      <c r="E9" s="522"/>
      <c r="F9" s="532"/>
      <c r="G9" s="532"/>
      <c r="H9" s="530"/>
      <c r="I9" s="534"/>
      <c r="J9" s="528"/>
      <c r="K9" s="528"/>
      <c r="L9" s="528"/>
      <c r="M9" s="528"/>
      <c r="N9" s="528"/>
      <c r="O9" s="528"/>
      <c r="P9" s="528"/>
      <c r="Q9" s="484"/>
      <c r="R9" s="484"/>
      <c r="S9" s="484"/>
      <c r="T9" s="484"/>
      <c r="U9" s="484"/>
    </row>
    <row r="10" spans="1:16" ht="15.75" thickTop="1">
      <c r="A10" s="303"/>
      <c r="B10" s="302"/>
      <c r="C10" s="256"/>
      <c r="D10" s="300"/>
      <c r="E10" s="300"/>
      <c r="F10" s="301"/>
      <c r="G10" s="300"/>
      <c r="H10" s="299"/>
      <c r="I10" s="217"/>
      <c r="J10" s="214"/>
      <c r="K10" s="214"/>
      <c r="L10" s="214"/>
      <c r="M10" s="214"/>
      <c r="N10" s="214"/>
      <c r="O10" s="214"/>
      <c r="P10" s="214"/>
    </row>
    <row r="11" spans="1:16" ht="15">
      <c r="A11" s="298"/>
      <c r="B11" s="297" t="s">
        <v>295</v>
      </c>
      <c r="C11" s="296"/>
      <c r="D11" s="255"/>
      <c r="E11" s="255"/>
      <c r="F11" s="286"/>
      <c r="G11" s="255"/>
      <c r="H11" s="295"/>
      <c r="I11" s="216"/>
      <c r="J11" s="214"/>
      <c r="K11" s="214"/>
      <c r="L11" s="214"/>
      <c r="M11" s="214"/>
      <c r="N11" s="214"/>
      <c r="O11" s="214"/>
      <c r="P11" s="214"/>
    </row>
    <row r="12" spans="1:16" ht="15">
      <c r="A12" s="293"/>
      <c r="B12" s="275"/>
      <c r="C12" s="244"/>
      <c r="D12" s="255"/>
      <c r="E12" s="255"/>
      <c r="F12" s="286"/>
      <c r="G12" s="255"/>
      <c r="H12" s="294"/>
      <c r="I12" s="216"/>
      <c r="J12" s="218"/>
      <c r="K12" s="219"/>
      <c r="L12" s="219"/>
      <c r="M12" s="219"/>
      <c r="N12" s="220"/>
      <c r="O12" s="214"/>
      <c r="P12" s="214"/>
    </row>
    <row r="13" spans="1:16" ht="15">
      <c r="A13" s="284" t="s">
        <v>296</v>
      </c>
      <c r="B13" s="275" t="s">
        <v>297</v>
      </c>
      <c r="C13" s="244">
        <f>C14+C15</f>
        <v>0</v>
      </c>
      <c r="D13" s="243">
        <f>D14+D15</f>
        <v>0</v>
      </c>
      <c r="E13" s="449">
        <f>E14+E15</f>
        <v>0</v>
      </c>
      <c r="F13" s="450">
        <f>F14+F15</f>
        <v>0</v>
      </c>
      <c r="G13" s="449">
        <f>G14+G15</f>
        <v>0</v>
      </c>
      <c r="H13" s="444">
        <f>IF(C13&lt;&gt;0,G13/C13,0)</f>
        <v>0</v>
      </c>
      <c r="I13" s="217"/>
      <c r="J13" s="218"/>
      <c r="K13" s="219"/>
      <c r="L13" s="219"/>
      <c r="M13" s="219"/>
      <c r="N13" s="220"/>
      <c r="O13" s="214"/>
      <c r="P13" s="214"/>
    </row>
    <row r="14" spans="1:16" ht="15">
      <c r="A14" s="284"/>
      <c r="B14" s="287" t="s">
        <v>298</v>
      </c>
      <c r="C14" s="259">
        <v>0</v>
      </c>
      <c r="D14" s="291"/>
      <c r="E14" s="291"/>
      <c r="F14" s="291"/>
      <c r="G14" s="291"/>
      <c r="H14" s="290"/>
      <c r="I14" s="217"/>
      <c r="J14" s="214"/>
      <c r="K14" s="214"/>
      <c r="L14" s="214"/>
      <c r="M14" s="214"/>
      <c r="N14" s="214"/>
      <c r="O14" s="214"/>
      <c r="P14" s="214"/>
    </row>
    <row r="15" spans="1:16" ht="15">
      <c r="A15" s="284"/>
      <c r="B15" s="289" t="s">
        <v>299</v>
      </c>
      <c r="C15" s="259">
        <v>0</v>
      </c>
      <c r="D15" s="247">
        <v>0</v>
      </c>
      <c r="E15" s="247">
        <f>INT(((D15*$N$4/100)*100)+0.5)/100</f>
        <v>0</v>
      </c>
      <c r="F15" s="248">
        <v>0</v>
      </c>
      <c r="G15" s="247">
        <f>INT(((F15*$N$5/100)*100)+0.5)/100</f>
        <v>0</v>
      </c>
      <c r="H15" s="238">
        <f>IF(C15&lt;&gt;0,G15/C15,0)</f>
        <v>0</v>
      </c>
      <c r="I15" s="217"/>
      <c r="J15" s="214"/>
      <c r="K15" s="214"/>
      <c r="L15" s="214"/>
      <c r="M15" s="214"/>
      <c r="N15" s="214"/>
      <c r="O15" s="214"/>
      <c r="P15" s="214"/>
    </row>
    <row r="16" spans="1:16" ht="15">
      <c r="A16" s="273" t="s">
        <v>300</v>
      </c>
      <c r="B16" s="257"/>
      <c r="C16" s="276"/>
      <c r="D16" s="255"/>
      <c r="E16" s="255"/>
      <c r="F16" s="286"/>
      <c r="G16" s="255"/>
      <c r="H16" s="238"/>
      <c r="I16" s="217"/>
      <c r="J16" s="214"/>
      <c r="K16" s="214"/>
      <c r="L16" s="214"/>
      <c r="M16" s="214"/>
      <c r="N16" s="214"/>
      <c r="O16" s="214"/>
      <c r="P16" s="214"/>
    </row>
    <row r="17" spans="1:16" ht="15">
      <c r="A17" s="284" t="s">
        <v>301</v>
      </c>
      <c r="B17" s="245" t="s">
        <v>375</v>
      </c>
      <c r="C17" s="341">
        <f>C18+C19</f>
        <v>0</v>
      </c>
      <c r="D17" s="291">
        <f>D18+D19</f>
        <v>0</v>
      </c>
      <c r="E17" s="447">
        <f>E18+E19</f>
        <v>0</v>
      </c>
      <c r="F17" s="448">
        <f>F18+F19</f>
        <v>0</v>
      </c>
      <c r="G17" s="447">
        <f>G18+G19</f>
        <v>0</v>
      </c>
      <c r="H17" s="446">
        <f>IF(C17&lt;&gt;0,G17/C17,0)</f>
        <v>0</v>
      </c>
      <c r="I17" s="288" t="s">
        <v>454</v>
      </c>
      <c r="J17" s="214"/>
      <c r="K17" s="214"/>
      <c r="L17" s="214"/>
      <c r="M17" s="214"/>
      <c r="N17" s="214"/>
      <c r="O17" s="214"/>
      <c r="P17" s="214"/>
    </row>
    <row r="18" spans="1:16" ht="15">
      <c r="A18" s="284"/>
      <c r="B18" s="287" t="s">
        <v>298</v>
      </c>
      <c r="C18" s="341">
        <v>0</v>
      </c>
      <c r="D18" s="291"/>
      <c r="E18" s="291"/>
      <c r="F18" s="291"/>
      <c r="G18" s="291"/>
      <c r="H18" s="290"/>
      <c r="I18" s="288" t="s">
        <v>454</v>
      </c>
      <c r="J18" s="214"/>
      <c r="K18" s="214"/>
      <c r="L18" s="214"/>
      <c r="M18" s="214"/>
      <c r="N18" s="214"/>
      <c r="O18" s="214"/>
      <c r="P18" s="214"/>
    </row>
    <row r="19" spans="1:16" ht="15">
      <c r="A19" s="284"/>
      <c r="B19" s="289" t="s">
        <v>302</v>
      </c>
      <c r="C19" s="341">
        <v>0</v>
      </c>
      <c r="D19" s="291">
        <v>0</v>
      </c>
      <c r="E19" s="291">
        <f>INT(((D19*$N$4/100)*100)+0.5)/100</f>
        <v>0</v>
      </c>
      <c r="F19" s="329">
        <v>0</v>
      </c>
      <c r="G19" s="291">
        <f>INT(((F19*$N$5/100)*100)+0.5)/100</f>
        <v>0</v>
      </c>
      <c r="H19" s="290">
        <f>IF(C19&lt;&gt;0,G19/C19,0)</f>
        <v>0</v>
      </c>
      <c r="I19" s="288" t="s">
        <v>454</v>
      </c>
      <c r="J19" s="214"/>
      <c r="K19" s="214"/>
      <c r="L19" s="214"/>
      <c r="M19" s="214"/>
      <c r="N19" s="214"/>
      <c r="O19" s="214"/>
      <c r="P19" s="214"/>
    </row>
    <row r="20" spans="1:16" ht="15">
      <c r="A20" s="293" t="s">
        <v>300</v>
      </c>
      <c r="B20" s="292"/>
      <c r="C20" s="341"/>
      <c r="D20" s="370"/>
      <c r="E20" s="370"/>
      <c r="F20" s="403"/>
      <c r="G20" s="370"/>
      <c r="H20" s="290"/>
      <c r="I20" s="217"/>
      <c r="J20" s="214"/>
      <c r="K20" s="214"/>
      <c r="L20" s="214"/>
      <c r="M20" s="214"/>
      <c r="N20" s="214"/>
      <c r="O20" s="214"/>
      <c r="P20" s="214"/>
    </row>
    <row r="21" spans="1:16" ht="15">
      <c r="A21" s="284" t="s">
        <v>303</v>
      </c>
      <c r="B21" s="275" t="s">
        <v>376</v>
      </c>
      <c r="C21" s="341">
        <f>C22+C23</f>
        <v>0</v>
      </c>
      <c r="D21" s="291">
        <f>D22+D23</f>
        <v>0</v>
      </c>
      <c r="E21" s="447">
        <f>E22+E23</f>
        <v>0</v>
      </c>
      <c r="F21" s="448">
        <f>F22+F23</f>
        <v>0</v>
      </c>
      <c r="G21" s="447">
        <f>G22+G23</f>
        <v>0</v>
      </c>
      <c r="H21" s="446">
        <f>IF(C21&lt;&gt;0,G21/C21,0)</f>
        <v>0</v>
      </c>
      <c r="I21" s="288" t="s">
        <v>454</v>
      </c>
      <c r="J21" s="214"/>
      <c r="K21" s="214"/>
      <c r="L21" s="214"/>
      <c r="M21" s="214"/>
      <c r="N21" s="214"/>
      <c r="O21" s="214"/>
      <c r="P21" s="214"/>
    </row>
    <row r="22" spans="1:16" ht="15">
      <c r="A22" s="284"/>
      <c r="B22" s="287" t="s">
        <v>298</v>
      </c>
      <c r="C22" s="341">
        <v>0</v>
      </c>
      <c r="D22" s="291"/>
      <c r="E22" s="291"/>
      <c r="F22" s="291"/>
      <c r="G22" s="291"/>
      <c r="H22" s="290"/>
      <c r="I22" s="288" t="s">
        <v>454</v>
      </c>
      <c r="J22" s="214"/>
      <c r="K22" s="214"/>
      <c r="L22" s="214"/>
      <c r="M22" s="214"/>
      <c r="N22" s="214"/>
      <c r="O22" s="214"/>
      <c r="P22" s="214"/>
    </row>
    <row r="23" spans="1:16" ht="15">
      <c r="A23" s="284"/>
      <c r="B23" s="289" t="s">
        <v>304</v>
      </c>
      <c r="C23" s="341">
        <v>0</v>
      </c>
      <c r="D23" s="291">
        <v>0</v>
      </c>
      <c r="E23" s="291">
        <f>INT(((D23*$N$4/100)*100)+0.5)/100</f>
        <v>0</v>
      </c>
      <c r="F23" s="329">
        <v>0</v>
      </c>
      <c r="G23" s="291">
        <f>INT(((F23*$N$5/100)*100)+0.5)/100</f>
        <v>0</v>
      </c>
      <c r="H23" s="290">
        <f>IF(C23&lt;&gt;0,G23/C23,0)</f>
        <v>0</v>
      </c>
      <c r="I23" s="288" t="s">
        <v>454</v>
      </c>
      <c r="J23" s="214"/>
      <c r="K23" s="214"/>
      <c r="L23" s="214"/>
      <c r="M23" s="214"/>
      <c r="N23" s="214"/>
      <c r="O23" s="214"/>
      <c r="P23" s="214"/>
    </row>
    <row r="24" spans="1:16" ht="15">
      <c r="A24" s="284"/>
      <c r="B24" s="287"/>
      <c r="C24" s="244"/>
      <c r="D24" s="243"/>
      <c r="E24" s="243"/>
      <c r="F24" s="283"/>
      <c r="G24" s="243"/>
      <c r="H24" s="238"/>
      <c r="I24" s="217"/>
      <c r="J24" s="214"/>
      <c r="K24" s="214"/>
      <c r="L24" s="214"/>
      <c r="M24" s="214"/>
      <c r="N24" s="214"/>
      <c r="O24" s="214"/>
      <c r="P24" s="214"/>
    </row>
    <row r="25" spans="1:16" ht="15">
      <c r="A25" s="246" t="s">
        <v>305</v>
      </c>
      <c r="B25" s="275" t="s">
        <v>306</v>
      </c>
      <c r="C25" s="259">
        <v>0</v>
      </c>
      <c r="D25" s="285">
        <v>0</v>
      </c>
      <c r="E25" s="247">
        <f>INT(((D25*$N$4/100)*100)+0.5)/100</f>
        <v>0</v>
      </c>
      <c r="F25" s="248">
        <v>0</v>
      </c>
      <c r="G25" s="247">
        <f>INT(((F25*$N$5/100)*100)+0.5)/100</f>
        <v>0</v>
      </c>
      <c r="H25" s="238">
        <f>IF(C25&lt;&gt;0,G25/C25,0)</f>
        <v>0</v>
      </c>
      <c r="I25" s="217"/>
      <c r="J25" s="214"/>
      <c r="K25" s="214"/>
      <c r="L25" s="214"/>
      <c r="M25" s="214"/>
      <c r="N25" s="214"/>
      <c r="O25" s="214"/>
      <c r="P25" s="214"/>
    </row>
    <row r="26" spans="1:16" ht="15">
      <c r="A26" s="246"/>
      <c r="B26" s="275"/>
      <c r="C26" s="244"/>
      <c r="D26" s="255"/>
      <c r="E26" s="255"/>
      <c r="F26" s="286"/>
      <c r="G26" s="255"/>
      <c r="H26" s="238"/>
      <c r="I26" s="217"/>
      <c r="J26" s="214"/>
      <c r="K26" s="214"/>
      <c r="L26" s="214"/>
      <c r="M26" s="214"/>
      <c r="N26" s="214"/>
      <c r="O26" s="214"/>
      <c r="P26" s="214"/>
    </row>
    <row r="27" spans="1:16" ht="15" hidden="1">
      <c r="A27" s="284" t="s">
        <v>300</v>
      </c>
      <c r="B27" s="275"/>
      <c r="C27" s="244"/>
      <c r="D27" s="255"/>
      <c r="E27" s="255"/>
      <c r="F27" s="286"/>
      <c r="G27" s="255"/>
      <c r="H27" s="238"/>
      <c r="I27" s="217"/>
      <c r="J27" s="214"/>
      <c r="K27" s="214"/>
      <c r="L27" s="214"/>
      <c r="M27" s="214"/>
      <c r="N27" s="214"/>
      <c r="O27" s="214"/>
      <c r="P27" s="214"/>
    </row>
    <row r="28" spans="1:16" ht="15">
      <c r="A28" s="284" t="s">
        <v>307</v>
      </c>
      <c r="B28" s="275" t="s">
        <v>308</v>
      </c>
      <c r="C28" s="259">
        <v>0</v>
      </c>
      <c r="D28" s="285">
        <v>0</v>
      </c>
      <c r="E28" s="247">
        <f>INT(((D28*$N$4/100)*100)+0.5)/100</f>
        <v>0</v>
      </c>
      <c r="F28" s="248">
        <v>0</v>
      </c>
      <c r="G28" s="247">
        <f>INT(((F28*$N$5/100)*100)+0.5)/100</f>
        <v>0</v>
      </c>
      <c r="H28" s="238">
        <f>IF(C28&lt;&gt;0,G28/C28,0)</f>
        <v>0</v>
      </c>
      <c r="I28" s="217"/>
      <c r="J28" s="214"/>
      <c r="K28" s="214"/>
      <c r="L28" s="214"/>
      <c r="M28" s="214"/>
      <c r="N28" s="214"/>
      <c r="O28" s="214"/>
      <c r="P28" s="214"/>
    </row>
    <row r="29" spans="1:16" ht="15">
      <c r="A29" s="273" t="s">
        <v>300</v>
      </c>
      <c r="B29" s="257"/>
      <c r="C29" s="256"/>
      <c r="D29" s="255"/>
      <c r="E29" s="255"/>
      <c r="F29" s="286"/>
      <c r="G29" s="255"/>
      <c r="H29" s="238"/>
      <c r="I29" s="217"/>
      <c r="J29" s="214"/>
      <c r="K29" s="214"/>
      <c r="L29" s="214"/>
      <c r="M29" s="214"/>
      <c r="N29" s="214"/>
      <c r="O29" s="214"/>
      <c r="P29" s="214"/>
    </row>
    <row r="30" spans="1:16" ht="15" customHeight="1">
      <c r="A30" s="284" t="s">
        <v>309</v>
      </c>
      <c r="B30" s="275" t="s">
        <v>377</v>
      </c>
      <c r="C30" s="247">
        <v>0</v>
      </c>
      <c r="D30" s="285">
        <v>0</v>
      </c>
      <c r="E30" s="247">
        <f>INT(((D30*$N$4/100)*100)+0.5)/100</f>
        <v>0</v>
      </c>
      <c r="F30" s="248">
        <v>0</v>
      </c>
      <c r="G30" s="247">
        <f>INT(((F30*$N$5/100)*100)+0.5)/100</f>
        <v>0</v>
      </c>
      <c r="H30" s="238">
        <f>IF(C30&lt;&gt;0,G30/C30,0)</f>
        <v>0</v>
      </c>
      <c r="I30" s="217"/>
      <c r="J30" s="214"/>
      <c r="K30" s="214"/>
      <c r="L30" s="214"/>
      <c r="M30" s="214"/>
      <c r="N30" s="214"/>
      <c r="O30" s="214"/>
      <c r="P30" s="214"/>
    </row>
    <row r="31" spans="1:16" ht="15">
      <c r="A31" s="284"/>
      <c r="B31" s="275"/>
      <c r="C31" s="244"/>
      <c r="D31" s="243"/>
      <c r="E31" s="243"/>
      <c r="F31" s="283"/>
      <c r="G31" s="243"/>
      <c r="H31" s="238"/>
      <c r="I31" s="217"/>
      <c r="J31" s="214"/>
      <c r="K31" s="214"/>
      <c r="L31" s="214"/>
      <c r="M31" s="214"/>
      <c r="N31" s="214"/>
      <c r="O31" s="214"/>
      <c r="P31" s="214"/>
    </row>
    <row r="32" spans="1:16" ht="15.75" thickBot="1">
      <c r="A32" s="242" t="s">
        <v>310</v>
      </c>
      <c r="B32" s="254" t="s">
        <v>311</v>
      </c>
      <c r="C32" s="239">
        <f>C13+C17+C21+C25+C28+C30</f>
        <v>0</v>
      </c>
      <c r="D32" s="239">
        <f>D13+D17+D21+D25+D28+D30</f>
        <v>0</v>
      </c>
      <c r="E32" s="239">
        <f>E13+E17+E21+E25+E28+E30</f>
        <v>0</v>
      </c>
      <c r="F32" s="239">
        <f>F13+F17+F21+F25+F28+F30</f>
        <v>0</v>
      </c>
      <c r="G32" s="239">
        <f>G13+G17+G21+G25+G28+G30</f>
        <v>0</v>
      </c>
      <c r="H32" s="443">
        <f>IF(C32&lt;&gt;0,G32/C32,0)</f>
        <v>0</v>
      </c>
      <c r="I32" s="217"/>
      <c r="J32" s="214"/>
      <c r="K32" s="214"/>
      <c r="L32" s="214"/>
      <c r="M32" s="214"/>
      <c r="N32" s="214"/>
      <c r="O32" s="214"/>
      <c r="P32" s="214"/>
    </row>
    <row r="33" spans="1:16" ht="15.75" thickTop="1">
      <c r="A33" s="272" t="s">
        <v>300</v>
      </c>
      <c r="B33" s="245" t="s">
        <v>312</v>
      </c>
      <c r="C33" s="256"/>
      <c r="D33" s="255"/>
      <c r="E33" s="255"/>
      <c r="F33" s="256"/>
      <c r="G33" s="255"/>
      <c r="H33" s="238"/>
      <c r="I33" s="217"/>
      <c r="J33" s="214"/>
      <c r="K33" s="214"/>
      <c r="L33" s="214"/>
      <c r="M33" s="214"/>
      <c r="N33" s="214"/>
      <c r="O33" s="214"/>
      <c r="P33" s="214"/>
    </row>
    <row r="34" spans="1:16" ht="15">
      <c r="A34" s="264" t="s">
        <v>300</v>
      </c>
      <c r="B34" s="245"/>
      <c r="C34" s="256"/>
      <c r="D34" s="255"/>
      <c r="E34" s="255"/>
      <c r="F34" s="256"/>
      <c r="G34" s="255"/>
      <c r="H34" s="238"/>
      <c r="I34" s="217"/>
      <c r="J34" s="214"/>
      <c r="K34" s="214"/>
      <c r="L34" s="214"/>
      <c r="M34" s="214"/>
      <c r="N34" s="214"/>
      <c r="O34" s="214"/>
      <c r="P34" s="214"/>
    </row>
    <row r="35" spans="1:16" ht="15">
      <c r="A35" s="246" t="s">
        <v>313</v>
      </c>
      <c r="B35" s="245" t="s">
        <v>314</v>
      </c>
      <c r="C35" s="259">
        <v>0</v>
      </c>
      <c r="D35" s="247">
        <v>0</v>
      </c>
      <c r="E35" s="280" t="s">
        <v>370</v>
      </c>
      <c r="F35" s="282">
        <v>0</v>
      </c>
      <c r="G35" s="280" t="s">
        <v>370</v>
      </c>
      <c r="H35" s="279" t="s">
        <v>370</v>
      </c>
      <c r="I35" s="217"/>
      <c r="J35" s="214"/>
      <c r="K35" s="214"/>
      <c r="L35" s="214"/>
      <c r="M35" s="214"/>
      <c r="N35" s="214"/>
      <c r="O35" s="214"/>
      <c r="P35" s="214"/>
    </row>
    <row r="36" spans="1:16" ht="15">
      <c r="A36" s="246" t="s">
        <v>300</v>
      </c>
      <c r="B36" s="263"/>
      <c r="C36" s="256"/>
      <c r="D36" s="255"/>
      <c r="E36" s="255"/>
      <c r="F36" s="256"/>
      <c r="G36" s="255"/>
      <c r="H36" s="238"/>
      <c r="I36" s="217"/>
      <c r="J36" s="214"/>
      <c r="K36" s="214"/>
      <c r="L36" s="214"/>
      <c r="M36" s="214"/>
      <c r="N36" s="214"/>
      <c r="O36" s="214"/>
      <c r="P36" s="214"/>
    </row>
    <row r="37" spans="1:16" ht="15">
      <c r="A37" s="246" t="s">
        <v>315</v>
      </c>
      <c r="B37" s="245" t="s">
        <v>316</v>
      </c>
      <c r="C37" s="259">
        <v>0</v>
      </c>
      <c r="D37" s="247">
        <v>0</v>
      </c>
      <c r="E37" s="247">
        <f>INT(((D37*$N$4/100)*100)+0.5)/100</f>
        <v>0</v>
      </c>
      <c r="F37" s="248">
        <v>0</v>
      </c>
      <c r="G37" s="247">
        <f>INT(((F37*$N$5/100)*100)+0.5)/100</f>
        <v>0</v>
      </c>
      <c r="H37" s="238">
        <f>IF(C37&lt;&gt;0,G37/C37,0)</f>
        <v>0</v>
      </c>
      <c r="I37" s="217"/>
      <c r="J37" s="214"/>
      <c r="K37" s="214"/>
      <c r="L37" s="214"/>
      <c r="M37" s="214"/>
      <c r="N37" s="214"/>
      <c r="O37" s="214"/>
      <c r="P37" s="214"/>
    </row>
    <row r="38" spans="1:16" ht="15">
      <c r="A38" s="264" t="s">
        <v>300</v>
      </c>
      <c r="B38" s="263"/>
      <c r="C38" s="256"/>
      <c r="D38" s="255"/>
      <c r="E38" s="255"/>
      <c r="F38" s="256"/>
      <c r="G38" s="255"/>
      <c r="H38" s="238"/>
      <c r="I38" s="217"/>
      <c r="J38" s="214"/>
      <c r="K38" s="214"/>
      <c r="L38" s="214"/>
      <c r="M38" s="214"/>
      <c r="N38" s="214"/>
      <c r="O38" s="214"/>
      <c r="P38" s="214"/>
    </row>
    <row r="39" spans="1:16" ht="15">
      <c r="A39" s="246" t="s">
        <v>317</v>
      </c>
      <c r="B39" s="245" t="s">
        <v>318</v>
      </c>
      <c r="C39" s="259">
        <v>0</v>
      </c>
      <c r="D39" s="247">
        <v>0</v>
      </c>
      <c r="E39" s="247">
        <f>INT(((D39*$N$4/100)*100)+0.5)/100</f>
        <v>0</v>
      </c>
      <c r="F39" s="248">
        <v>0</v>
      </c>
      <c r="G39" s="247">
        <f>INT(((F39*$N$5/100)*100)+0.5)/100</f>
        <v>0</v>
      </c>
      <c r="H39" s="238">
        <f>IF(C39&lt;&gt;0,G39/C39,0)</f>
        <v>0</v>
      </c>
      <c r="I39" s="217"/>
      <c r="J39" s="214"/>
      <c r="K39" s="214"/>
      <c r="L39" s="214"/>
      <c r="M39" s="214"/>
      <c r="N39" s="214"/>
      <c r="O39" s="214"/>
      <c r="P39" s="214"/>
    </row>
    <row r="40" spans="1:16" ht="15">
      <c r="A40" s="264" t="s">
        <v>300</v>
      </c>
      <c r="B40" s="281"/>
      <c r="C40" s="256"/>
      <c r="D40" s="255"/>
      <c r="E40" s="255"/>
      <c r="F40" s="256"/>
      <c r="G40" s="255"/>
      <c r="H40" s="238"/>
      <c r="I40" s="217"/>
      <c r="J40" s="214"/>
      <c r="K40" s="214"/>
      <c r="L40" s="214"/>
      <c r="M40" s="214"/>
      <c r="N40" s="214"/>
      <c r="O40" s="214"/>
      <c r="P40" s="214"/>
    </row>
    <row r="41" spans="1:16" ht="15">
      <c r="A41" s="246" t="s">
        <v>319</v>
      </c>
      <c r="B41" s="275" t="s">
        <v>320</v>
      </c>
      <c r="C41" s="259">
        <v>0</v>
      </c>
      <c r="D41" s="247">
        <v>0</v>
      </c>
      <c r="E41" s="247">
        <f>INT(((D41*$N$4/100)*100)+0.5)/100</f>
        <v>0</v>
      </c>
      <c r="F41" s="248">
        <v>0</v>
      </c>
      <c r="G41" s="247">
        <f>INT(((F41*$N$5/100)*100)+0.5)/100</f>
        <v>0</v>
      </c>
      <c r="H41" s="238">
        <f>IF(C41&lt;&gt;0,G41/C41,0)</f>
        <v>0</v>
      </c>
      <c r="I41" s="217"/>
      <c r="J41" s="214"/>
      <c r="K41" s="214"/>
      <c r="L41" s="214"/>
      <c r="M41" s="214"/>
      <c r="N41" s="214"/>
      <c r="O41" s="214"/>
      <c r="P41" s="214"/>
    </row>
    <row r="42" spans="1:16" ht="15">
      <c r="A42" s="264" t="s">
        <v>300</v>
      </c>
      <c r="B42" s="263"/>
      <c r="C42" s="256"/>
      <c r="D42" s="255"/>
      <c r="E42" s="255"/>
      <c r="F42" s="256"/>
      <c r="G42" s="255"/>
      <c r="H42" s="238"/>
      <c r="I42" s="217"/>
      <c r="J42" s="214"/>
      <c r="K42" s="214"/>
      <c r="L42" s="214"/>
      <c r="M42" s="214"/>
      <c r="N42" s="214"/>
      <c r="O42" s="214"/>
      <c r="P42" s="214"/>
    </row>
    <row r="43" spans="1:16" ht="15">
      <c r="A43" s="246" t="s">
        <v>321</v>
      </c>
      <c r="B43" s="245" t="s">
        <v>322</v>
      </c>
      <c r="C43" s="244">
        <f>C44+C45</f>
        <v>0</v>
      </c>
      <c r="D43" s="438">
        <f>D45</f>
        <v>0</v>
      </c>
      <c r="E43" s="445">
        <f>E45</f>
        <v>0</v>
      </c>
      <c r="F43" s="445">
        <f>F45</f>
        <v>0</v>
      </c>
      <c r="G43" s="445">
        <f>G45</f>
        <v>0</v>
      </c>
      <c r="H43" s="444">
        <f>IF(C43&lt;&gt;0,G43/C43,0)</f>
        <v>0</v>
      </c>
      <c r="I43" s="217"/>
      <c r="J43" s="214"/>
      <c r="K43" s="214"/>
      <c r="L43" s="214"/>
      <c r="M43" s="214"/>
      <c r="N43" s="214"/>
      <c r="O43" s="214"/>
      <c r="P43" s="214"/>
    </row>
    <row r="44" spans="1:16" ht="15">
      <c r="A44" s="273" t="s">
        <v>300</v>
      </c>
      <c r="B44" s="269" t="s">
        <v>323</v>
      </c>
      <c r="C44" s="278">
        <v>0</v>
      </c>
      <c r="D44" s="280" t="s">
        <v>370</v>
      </c>
      <c r="E44" s="280" t="s">
        <v>370</v>
      </c>
      <c r="F44" s="280" t="s">
        <v>370</v>
      </c>
      <c r="G44" s="280" t="s">
        <v>370</v>
      </c>
      <c r="H44" s="279" t="s">
        <v>370</v>
      </c>
      <c r="I44" s="217" t="s">
        <v>414</v>
      </c>
      <c r="J44" s="214"/>
      <c r="K44" s="214"/>
      <c r="L44" s="214"/>
      <c r="M44" s="214"/>
      <c r="N44" s="214"/>
      <c r="O44" s="214"/>
      <c r="P44" s="214"/>
    </row>
    <row r="45" spans="1:16" ht="15">
      <c r="A45" s="273"/>
      <c r="B45" s="265" t="s">
        <v>324</v>
      </c>
      <c r="C45" s="278">
        <v>0</v>
      </c>
      <c r="D45" s="247">
        <v>0</v>
      </c>
      <c r="E45" s="247">
        <f>INT(((D45*$N$4/100)*100)+0.5)/100</f>
        <v>0</v>
      </c>
      <c r="F45" s="248">
        <v>0</v>
      </c>
      <c r="G45" s="247">
        <f>INT(((F45*$N$5/100)*100)+0.5)/100</f>
        <v>0</v>
      </c>
      <c r="H45" s="238">
        <f>IF(C45&lt;&gt;0,G45/C45,0)</f>
        <v>0</v>
      </c>
      <c r="I45" s="217" t="s">
        <v>415</v>
      </c>
      <c r="J45" s="214"/>
      <c r="K45" s="214"/>
      <c r="L45" s="214"/>
      <c r="M45" s="214"/>
      <c r="N45" s="214"/>
      <c r="O45" s="214"/>
      <c r="P45" s="214"/>
    </row>
    <row r="46" spans="1:16" ht="15">
      <c r="A46" s="273"/>
      <c r="B46" s="261"/>
      <c r="C46" s="256"/>
      <c r="D46" s="255"/>
      <c r="E46" s="255"/>
      <c r="F46" s="256"/>
      <c r="G46" s="255"/>
      <c r="H46" s="238"/>
      <c r="I46" s="217"/>
      <c r="J46" s="214"/>
      <c r="K46" s="214"/>
      <c r="L46" s="214"/>
      <c r="M46" s="214"/>
      <c r="N46" s="214"/>
      <c r="O46" s="214"/>
      <c r="P46" s="214"/>
    </row>
    <row r="47" spans="1:16" ht="15.75" thickBot="1">
      <c r="A47" s="242" t="s">
        <v>325</v>
      </c>
      <c r="B47" s="254" t="s">
        <v>326</v>
      </c>
      <c r="C47" s="239">
        <f>+C43+C41+C39+C37+C35</f>
        <v>0</v>
      </c>
      <c r="D47" s="239">
        <f>+D43+D41+D39+D37</f>
        <v>0</v>
      </c>
      <c r="E47" s="239">
        <f>+E43+E41+E39+E37</f>
        <v>0</v>
      </c>
      <c r="F47" s="239">
        <f>+F43+F41+F39+F37</f>
        <v>0</v>
      </c>
      <c r="G47" s="239">
        <f>+G43+G41+G39+G37</f>
        <v>0</v>
      </c>
      <c r="H47" s="443">
        <f>IF(C47&lt;&gt;0,G47/C47,0)</f>
        <v>0</v>
      </c>
      <c r="I47" s="217"/>
      <c r="J47" s="214"/>
      <c r="K47" s="214"/>
      <c r="L47" s="214"/>
      <c r="M47" s="214"/>
      <c r="N47" s="214"/>
      <c r="O47" s="214"/>
      <c r="P47" s="214"/>
    </row>
    <row r="48" spans="1:16" ht="15.75" thickTop="1">
      <c r="A48" s="272" t="s">
        <v>300</v>
      </c>
      <c r="B48" s="245" t="s">
        <v>327</v>
      </c>
      <c r="C48" s="256"/>
      <c r="D48" s="255"/>
      <c r="E48" s="255"/>
      <c r="F48" s="256"/>
      <c r="G48" s="255"/>
      <c r="H48" s="238"/>
      <c r="I48" s="217"/>
      <c r="J48" s="214"/>
      <c r="K48" s="214"/>
      <c r="L48" s="214"/>
      <c r="M48" s="214"/>
      <c r="N48" s="214"/>
      <c r="O48" s="214"/>
      <c r="P48" s="214"/>
    </row>
    <row r="49" spans="1:16" ht="15">
      <c r="A49" s="264" t="s">
        <v>300</v>
      </c>
      <c r="B49" s="277"/>
      <c r="C49" s="276"/>
      <c r="D49" s="255"/>
      <c r="E49" s="255"/>
      <c r="F49" s="256"/>
      <c r="G49" s="255"/>
      <c r="H49" s="238"/>
      <c r="I49" s="217"/>
      <c r="J49" s="214"/>
      <c r="K49" s="214"/>
      <c r="L49" s="214"/>
      <c r="M49" s="214"/>
      <c r="N49" s="214"/>
      <c r="O49" s="214"/>
      <c r="P49" s="214"/>
    </row>
    <row r="50" spans="1:16" ht="15">
      <c r="A50" s="246" t="s">
        <v>328</v>
      </c>
      <c r="B50" s="275" t="s">
        <v>329</v>
      </c>
      <c r="C50" s="259">
        <v>0</v>
      </c>
      <c r="D50" s="247">
        <v>0</v>
      </c>
      <c r="E50" s="247">
        <f>INT(((D50*$N$4/100)*100)+0.5)/100</f>
        <v>0</v>
      </c>
      <c r="F50" s="248">
        <v>0</v>
      </c>
      <c r="G50" s="247">
        <f>INT(((F50*$N$5/100)*100)+0.5)/100</f>
        <v>0</v>
      </c>
      <c r="H50" s="238">
        <f>IF(C50&lt;&gt;0,G50/C50,0)</f>
        <v>0</v>
      </c>
      <c r="I50" s="217"/>
      <c r="J50" s="214"/>
      <c r="K50" s="214"/>
      <c r="L50" s="214"/>
      <c r="M50" s="214"/>
      <c r="N50" s="214"/>
      <c r="O50" s="214"/>
      <c r="P50" s="214"/>
    </row>
    <row r="51" spans="1:16" ht="15">
      <c r="A51" s="264" t="s">
        <v>300</v>
      </c>
      <c r="B51" s="263"/>
      <c r="C51" s="256"/>
      <c r="D51" s="255"/>
      <c r="E51" s="255"/>
      <c r="F51" s="256"/>
      <c r="G51" s="255"/>
      <c r="H51" s="238"/>
      <c r="I51" s="217"/>
      <c r="J51" s="214"/>
      <c r="K51" s="214"/>
      <c r="L51" s="214"/>
      <c r="M51" s="214"/>
      <c r="N51" s="214"/>
      <c r="O51" s="214"/>
      <c r="P51" s="214"/>
    </row>
    <row r="52" spans="1:16" ht="22.5">
      <c r="A52" s="246" t="s">
        <v>330</v>
      </c>
      <c r="B52" s="275" t="s">
        <v>331</v>
      </c>
      <c r="C52" s="259">
        <v>0</v>
      </c>
      <c r="D52" s="247">
        <v>0</v>
      </c>
      <c r="E52" s="247">
        <f>INT(((D52*$N$4/100)*100)+0.5)/100</f>
        <v>0</v>
      </c>
      <c r="F52" s="248">
        <v>0</v>
      </c>
      <c r="G52" s="247">
        <f>INT(((F52*$N$5/100)*100)+0.5)/100</f>
        <v>0</v>
      </c>
      <c r="H52" s="238">
        <f>IF(C52&lt;&gt;0,G52/C52,0)</f>
        <v>0</v>
      </c>
      <c r="I52" s="217"/>
      <c r="J52" s="214"/>
      <c r="K52" s="214"/>
      <c r="L52" s="214"/>
      <c r="M52" s="214"/>
      <c r="N52" s="214"/>
      <c r="O52" s="214"/>
      <c r="P52" s="214"/>
    </row>
    <row r="53" spans="1:16" ht="15">
      <c r="A53" s="264" t="s">
        <v>300</v>
      </c>
      <c r="B53" s="263"/>
      <c r="C53" s="256"/>
      <c r="D53" s="255"/>
      <c r="E53" s="255"/>
      <c r="F53" s="256"/>
      <c r="G53" s="255"/>
      <c r="H53" s="238"/>
      <c r="I53" s="217"/>
      <c r="J53" s="214"/>
      <c r="K53" s="214"/>
      <c r="L53" s="214"/>
      <c r="M53" s="214"/>
      <c r="N53" s="214"/>
      <c r="O53" s="214"/>
      <c r="P53" s="214"/>
    </row>
    <row r="54" spans="1:16" ht="15">
      <c r="A54" s="246" t="s">
        <v>332</v>
      </c>
      <c r="B54" s="245" t="s">
        <v>333</v>
      </c>
      <c r="C54" s="259">
        <v>0</v>
      </c>
      <c r="D54" s="247">
        <v>0</v>
      </c>
      <c r="E54" s="247">
        <f>INT(((D54*$N$4/100)*100)+0.5)/100</f>
        <v>0</v>
      </c>
      <c r="F54" s="248">
        <v>0</v>
      </c>
      <c r="G54" s="247">
        <f>INT(((F54*$N$5/100)*100)+0.5)/100</f>
        <v>0</v>
      </c>
      <c r="H54" s="238">
        <f>IF(C54&lt;&gt;0,G54/C54,0)</f>
        <v>0</v>
      </c>
      <c r="I54" s="217"/>
      <c r="J54" s="214"/>
      <c r="K54" s="214"/>
      <c r="L54" s="214"/>
      <c r="M54" s="214"/>
      <c r="N54" s="214"/>
      <c r="O54" s="214"/>
      <c r="P54" s="214"/>
    </row>
    <row r="55" spans="1:16" ht="15">
      <c r="A55" s="264" t="s">
        <v>300</v>
      </c>
      <c r="B55" s="263"/>
      <c r="C55" s="256"/>
      <c r="D55" s="255"/>
      <c r="E55" s="255"/>
      <c r="F55" s="256"/>
      <c r="G55" s="255"/>
      <c r="H55" s="238"/>
      <c r="I55" s="217"/>
      <c r="J55" s="214"/>
      <c r="K55" s="214"/>
      <c r="L55" s="214"/>
      <c r="M55" s="214"/>
      <c r="N55" s="214"/>
      <c r="O55" s="214"/>
      <c r="P55" s="214"/>
    </row>
    <row r="56" spans="1:16" ht="15">
      <c r="A56" s="246" t="s">
        <v>334</v>
      </c>
      <c r="B56" s="245" t="s">
        <v>335</v>
      </c>
      <c r="C56" s="259">
        <v>0</v>
      </c>
      <c r="D56" s="247">
        <v>0</v>
      </c>
      <c r="E56" s="247">
        <f>INT(((D56*$N$4/100)*100)+0.5)/100</f>
        <v>0</v>
      </c>
      <c r="F56" s="248">
        <v>0</v>
      </c>
      <c r="G56" s="247">
        <f>INT(((F56*$N$5/100)*100)+0.5)/100</f>
        <v>0</v>
      </c>
      <c r="H56" s="238">
        <f>IF(C56&lt;&gt;0,G56/C56,0)</f>
        <v>0</v>
      </c>
      <c r="I56" s="217"/>
      <c r="J56" s="214"/>
      <c r="K56" s="214"/>
      <c r="L56" s="214"/>
      <c r="M56" s="214"/>
      <c r="N56" s="214"/>
      <c r="O56" s="214"/>
      <c r="P56" s="214"/>
    </row>
    <row r="57" spans="1:16" ht="15">
      <c r="A57" s="264" t="s">
        <v>300</v>
      </c>
      <c r="B57" s="263"/>
      <c r="C57" s="256"/>
      <c r="D57" s="255"/>
      <c r="E57" s="255"/>
      <c r="F57" s="256"/>
      <c r="G57" s="255"/>
      <c r="H57" s="238"/>
      <c r="I57" s="217"/>
      <c r="J57" s="214"/>
      <c r="K57" s="214"/>
      <c r="L57" s="214"/>
      <c r="M57" s="214"/>
      <c r="N57" s="214"/>
      <c r="O57" s="214"/>
      <c r="P57" s="214"/>
    </row>
    <row r="58" spans="1:16" ht="15">
      <c r="A58" s="246" t="s">
        <v>336</v>
      </c>
      <c r="B58" s="245" t="s">
        <v>337</v>
      </c>
      <c r="C58" s="259">
        <v>0</v>
      </c>
      <c r="D58" s="247">
        <v>0</v>
      </c>
      <c r="E58" s="247">
        <f>INT(((D58*$N$4/100)*100)+0.5)/100</f>
        <v>0</v>
      </c>
      <c r="F58" s="248">
        <v>0</v>
      </c>
      <c r="G58" s="247">
        <f>INT(((F58*$N$5/100)*100)+0.5)/100</f>
        <v>0</v>
      </c>
      <c r="H58" s="238">
        <f>IF(C58&lt;&gt;0,G58/C58,0)</f>
        <v>0</v>
      </c>
      <c r="I58" s="217"/>
      <c r="J58" s="214"/>
      <c r="K58" s="214"/>
      <c r="L58" s="214"/>
      <c r="M58" s="214"/>
      <c r="N58" s="214"/>
      <c r="O58" s="214"/>
      <c r="P58" s="214"/>
    </row>
    <row r="59" spans="1:16" ht="15">
      <c r="A59" s="273" t="s">
        <v>300</v>
      </c>
      <c r="B59" s="257"/>
      <c r="C59" s="256"/>
      <c r="D59" s="255"/>
      <c r="E59" s="255"/>
      <c r="F59" s="256"/>
      <c r="G59" s="255"/>
      <c r="H59" s="238"/>
      <c r="I59" s="217"/>
      <c r="J59" s="214"/>
      <c r="K59" s="214"/>
      <c r="L59" s="214"/>
      <c r="M59" s="214"/>
      <c r="N59" s="214"/>
      <c r="O59" s="214"/>
      <c r="P59" s="214"/>
    </row>
    <row r="60" spans="1:16" ht="15.75" thickBot="1">
      <c r="A60" s="242" t="s">
        <v>338</v>
      </c>
      <c r="B60" s="254" t="s">
        <v>339</v>
      </c>
      <c r="C60" s="239">
        <f>+C58+C56+C54+C52+C50</f>
        <v>0</v>
      </c>
      <c r="D60" s="239">
        <f>+D58+D56+D54+D52+D50</f>
        <v>0</v>
      </c>
      <c r="E60" s="239">
        <f>+E58+E56+E54+E52+E50</f>
        <v>0</v>
      </c>
      <c r="F60" s="274">
        <f>+F58+F56+F54+F52+F50</f>
        <v>0</v>
      </c>
      <c r="G60" s="239">
        <f>+G58+G56+G54+G52+G50</f>
        <v>0</v>
      </c>
      <c r="H60" s="443">
        <f>IF(C60&lt;&gt;0,G60/C60,0)</f>
        <v>0</v>
      </c>
      <c r="I60" s="217"/>
      <c r="J60" s="214"/>
      <c r="K60" s="214"/>
      <c r="L60" s="214"/>
      <c r="M60" s="214"/>
      <c r="N60" s="214"/>
      <c r="O60" s="214"/>
      <c r="P60" s="214"/>
    </row>
    <row r="61" spans="1:16" ht="15.75" thickTop="1">
      <c r="A61" s="273" t="s">
        <v>300</v>
      </c>
      <c r="B61" s="257"/>
      <c r="C61" s="256"/>
      <c r="D61" s="255"/>
      <c r="E61" s="255"/>
      <c r="F61" s="256"/>
      <c r="G61" s="255"/>
      <c r="H61" s="238"/>
      <c r="I61" s="217"/>
      <c r="J61" s="214"/>
      <c r="K61" s="214"/>
      <c r="L61" s="214"/>
      <c r="M61" s="214"/>
      <c r="N61" s="214"/>
      <c r="O61" s="214"/>
      <c r="P61" s="214"/>
    </row>
    <row r="62" spans="1:16" ht="15">
      <c r="A62" s="272" t="s">
        <v>300</v>
      </c>
      <c r="B62" s="245" t="s">
        <v>340</v>
      </c>
      <c r="C62" s="256"/>
      <c r="D62" s="255"/>
      <c r="E62" s="255"/>
      <c r="F62" s="256"/>
      <c r="G62" s="255"/>
      <c r="H62" s="238"/>
      <c r="I62" s="217"/>
      <c r="J62" s="214"/>
      <c r="K62" s="214"/>
      <c r="L62" s="214"/>
      <c r="M62" s="214"/>
      <c r="N62" s="214"/>
      <c r="O62" s="214"/>
      <c r="P62" s="214"/>
    </row>
    <row r="63" spans="1:16" ht="15">
      <c r="A63" s="271" t="s">
        <v>300</v>
      </c>
      <c r="B63" s="270"/>
      <c r="C63" s="256"/>
      <c r="D63" s="255"/>
      <c r="E63" s="255"/>
      <c r="F63" s="256"/>
      <c r="G63" s="255"/>
      <c r="H63" s="238"/>
      <c r="I63" s="217"/>
      <c r="J63" s="214"/>
      <c r="K63" s="214"/>
      <c r="L63" s="214"/>
      <c r="M63" s="214"/>
      <c r="N63" s="214"/>
      <c r="O63" s="214"/>
      <c r="P63" s="214"/>
    </row>
    <row r="64" spans="1:16" ht="15">
      <c r="A64" s="246" t="s">
        <v>341</v>
      </c>
      <c r="B64" s="245" t="s">
        <v>342</v>
      </c>
      <c r="C64" s="259">
        <v>0</v>
      </c>
      <c r="D64" s="247">
        <v>0</v>
      </c>
      <c r="E64" s="247">
        <f>INT(((D64*$N$4/100)*100)+0.5)/100</f>
        <v>0</v>
      </c>
      <c r="F64" s="248">
        <v>0</v>
      </c>
      <c r="G64" s="247">
        <f>INT(((F64*$N$5/100)*100)+0.5)/100</f>
        <v>0</v>
      </c>
      <c r="H64" s="238">
        <f>IF(C64&lt;&gt;0,G64/C64,0)</f>
        <v>0</v>
      </c>
      <c r="I64" s="217"/>
      <c r="J64" s="214"/>
      <c r="K64" s="214"/>
      <c r="L64" s="214"/>
      <c r="M64" s="214"/>
      <c r="N64" s="214"/>
      <c r="O64" s="214"/>
      <c r="P64" s="214"/>
    </row>
    <row r="65" spans="1:16" ht="15">
      <c r="A65" s="264" t="s">
        <v>300</v>
      </c>
      <c r="B65" s="261"/>
      <c r="C65" s="256"/>
      <c r="D65" s="255"/>
      <c r="E65" s="255"/>
      <c r="F65" s="256"/>
      <c r="G65" s="255"/>
      <c r="H65" s="238"/>
      <c r="I65" s="217"/>
      <c r="J65" s="214"/>
      <c r="K65" s="214"/>
      <c r="L65" s="214"/>
      <c r="M65" s="214"/>
      <c r="N65" s="214"/>
      <c r="O65" s="214"/>
      <c r="P65" s="214"/>
    </row>
    <row r="66" spans="1:16" ht="15">
      <c r="A66" s="246" t="s">
        <v>343</v>
      </c>
      <c r="B66" s="245" t="s">
        <v>344</v>
      </c>
      <c r="C66" s="244">
        <f>C67+C68+C69</f>
        <v>0</v>
      </c>
      <c r="D66" s="438">
        <f>D69</f>
        <v>0</v>
      </c>
      <c r="E66" s="445">
        <f>E69</f>
        <v>0</v>
      </c>
      <c r="F66" s="445">
        <f>F69</f>
        <v>0</v>
      </c>
      <c r="G66" s="445">
        <f>G69</f>
        <v>0</v>
      </c>
      <c r="H66" s="444">
        <f>IF(C66&lt;&gt;0,G66/C66,0)</f>
        <v>0</v>
      </c>
      <c r="I66" s="217"/>
      <c r="J66" s="214"/>
      <c r="K66" s="214"/>
      <c r="L66" s="214"/>
      <c r="M66" s="214"/>
      <c r="N66" s="214"/>
      <c r="O66" s="214"/>
      <c r="P66" s="214"/>
    </row>
    <row r="67" spans="1:16" ht="15">
      <c r="A67" s="246"/>
      <c r="B67" s="269" t="s">
        <v>345</v>
      </c>
      <c r="C67" s="259">
        <v>0</v>
      </c>
      <c r="D67" s="267" t="s">
        <v>370</v>
      </c>
      <c r="E67" s="267" t="s">
        <v>370</v>
      </c>
      <c r="F67" s="267" t="s">
        <v>370</v>
      </c>
      <c r="G67" s="267" t="s">
        <v>370</v>
      </c>
      <c r="H67" s="266" t="s">
        <v>370</v>
      </c>
      <c r="I67" s="217" t="s">
        <v>416</v>
      </c>
      <c r="J67" s="214"/>
      <c r="K67" s="214"/>
      <c r="L67" s="214"/>
      <c r="M67" s="214"/>
      <c r="N67" s="214"/>
      <c r="O67" s="214"/>
      <c r="P67" s="214"/>
    </row>
    <row r="68" spans="1:16" ht="15">
      <c r="A68" s="246"/>
      <c r="B68" s="268" t="s">
        <v>346</v>
      </c>
      <c r="C68" s="259">
        <v>0</v>
      </c>
      <c r="D68" s="267" t="s">
        <v>370</v>
      </c>
      <c r="E68" s="267" t="s">
        <v>370</v>
      </c>
      <c r="F68" s="267" t="s">
        <v>370</v>
      </c>
      <c r="G68" s="267" t="s">
        <v>370</v>
      </c>
      <c r="H68" s="266" t="s">
        <v>370</v>
      </c>
      <c r="I68" s="217" t="s">
        <v>417</v>
      </c>
      <c r="J68" s="214"/>
      <c r="K68" s="214"/>
      <c r="L68" s="214"/>
      <c r="M68" s="214"/>
      <c r="N68" s="214"/>
      <c r="O68" s="214"/>
      <c r="P68" s="214"/>
    </row>
    <row r="69" spans="1:16" ht="15">
      <c r="A69" s="246"/>
      <c r="B69" s="265" t="s">
        <v>347</v>
      </c>
      <c r="C69" s="259">
        <v>0</v>
      </c>
      <c r="D69" s="247">
        <v>0</v>
      </c>
      <c r="E69" s="247">
        <f>INT(((D69*$N$4/100)*100)+0.5)/100</f>
        <v>0</v>
      </c>
      <c r="F69" s="248">
        <v>0</v>
      </c>
      <c r="G69" s="247">
        <f>INT(((F69*$N$5/100)*100)+0.5)/100</f>
        <v>0</v>
      </c>
      <c r="H69" s="238">
        <f>IF(C69&lt;&gt;0,G69/C69,0)</f>
        <v>0</v>
      </c>
      <c r="I69" s="217" t="s">
        <v>453</v>
      </c>
      <c r="J69" s="214"/>
      <c r="K69" s="214"/>
      <c r="L69" s="214"/>
      <c r="M69" s="214"/>
      <c r="N69" s="214"/>
      <c r="O69" s="214"/>
      <c r="P69" s="214"/>
    </row>
    <row r="70" spans="1:16" ht="15">
      <c r="A70" s="264" t="s">
        <v>300</v>
      </c>
      <c r="B70" s="263"/>
      <c r="C70" s="256"/>
      <c r="D70" s="255"/>
      <c r="E70" s="255"/>
      <c r="F70" s="256"/>
      <c r="G70" s="255"/>
      <c r="H70" s="238"/>
      <c r="I70" s="217"/>
      <c r="J70" s="214"/>
      <c r="K70" s="214"/>
      <c r="L70" s="214"/>
      <c r="M70" s="214"/>
      <c r="N70" s="214"/>
      <c r="O70" s="214"/>
      <c r="P70" s="214"/>
    </row>
    <row r="71" spans="1:16" ht="15">
      <c r="A71" s="246" t="s">
        <v>348</v>
      </c>
      <c r="B71" s="245" t="s">
        <v>349</v>
      </c>
      <c r="C71" s="244">
        <f>C72+C73+C74</f>
        <v>0</v>
      </c>
      <c r="D71" s="438">
        <f>D74</f>
        <v>0</v>
      </c>
      <c r="E71" s="445">
        <f>E74</f>
        <v>0</v>
      </c>
      <c r="F71" s="445">
        <f>F74</f>
        <v>0</v>
      </c>
      <c r="G71" s="445">
        <f>G74</f>
        <v>0</v>
      </c>
      <c r="H71" s="444">
        <f>IF(C71&lt;&gt;0,G71/C71,0)</f>
        <v>0</v>
      </c>
      <c r="I71" s="217"/>
      <c r="J71" s="214"/>
      <c r="K71" s="214"/>
      <c r="L71" s="214"/>
      <c r="M71" s="214"/>
      <c r="N71" s="214"/>
      <c r="O71" s="214"/>
      <c r="P71" s="214"/>
    </row>
    <row r="72" spans="1:16" ht="15">
      <c r="A72" s="246"/>
      <c r="B72" s="269" t="s">
        <v>350</v>
      </c>
      <c r="C72" s="259">
        <v>0</v>
      </c>
      <c r="D72" s="267" t="s">
        <v>370</v>
      </c>
      <c r="E72" s="267" t="s">
        <v>370</v>
      </c>
      <c r="F72" s="267" t="s">
        <v>370</v>
      </c>
      <c r="G72" s="267" t="s">
        <v>370</v>
      </c>
      <c r="H72" s="266" t="s">
        <v>370</v>
      </c>
      <c r="I72" s="217" t="s">
        <v>418</v>
      </c>
      <c r="J72" s="214"/>
      <c r="K72" s="214"/>
      <c r="L72" s="214"/>
      <c r="M72" s="214"/>
      <c r="N72" s="214"/>
      <c r="O72" s="214"/>
      <c r="P72" s="214"/>
    </row>
    <row r="73" spans="1:16" ht="15">
      <c r="A73" s="246"/>
      <c r="B73" s="268" t="s">
        <v>351</v>
      </c>
      <c r="C73" s="259">
        <v>0</v>
      </c>
      <c r="D73" s="267" t="s">
        <v>370</v>
      </c>
      <c r="E73" s="267" t="s">
        <v>370</v>
      </c>
      <c r="F73" s="267" t="s">
        <v>370</v>
      </c>
      <c r="G73" s="267" t="s">
        <v>370</v>
      </c>
      <c r="H73" s="266" t="s">
        <v>370</v>
      </c>
      <c r="I73" s="217" t="s">
        <v>419</v>
      </c>
      <c r="J73" s="214"/>
      <c r="K73" s="214"/>
      <c r="L73" s="214"/>
      <c r="M73" s="214"/>
      <c r="N73" s="214"/>
      <c r="O73" s="214"/>
      <c r="P73" s="214"/>
    </row>
    <row r="74" spans="1:16" ht="15">
      <c r="A74" s="246"/>
      <c r="B74" s="265" t="s">
        <v>352</v>
      </c>
      <c r="C74" s="259">
        <v>0</v>
      </c>
      <c r="D74" s="247">
        <v>0</v>
      </c>
      <c r="E74" s="247">
        <f>INT(((D74*$N$4/100)*100)+0.5)/100</f>
        <v>0</v>
      </c>
      <c r="F74" s="248">
        <v>0</v>
      </c>
      <c r="G74" s="247">
        <f>INT(((F74*$N$5/100)*100)+0.5)/100</f>
        <v>0</v>
      </c>
      <c r="H74" s="238">
        <f>IF(C74&lt;&gt;0,G74/C74,0)</f>
        <v>0</v>
      </c>
      <c r="I74" s="217" t="s">
        <v>420</v>
      </c>
      <c r="J74" s="214"/>
      <c r="K74" s="214"/>
      <c r="L74" s="214"/>
      <c r="M74" s="214"/>
      <c r="N74" s="214"/>
      <c r="O74" s="214"/>
      <c r="P74" s="214"/>
    </row>
    <row r="75" spans="1:16" ht="15">
      <c r="A75" s="264" t="s">
        <v>300</v>
      </c>
      <c r="B75" s="263"/>
      <c r="C75" s="256"/>
      <c r="D75" s="255"/>
      <c r="E75" s="255"/>
      <c r="F75" s="256"/>
      <c r="G75" s="255"/>
      <c r="H75" s="238"/>
      <c r="I75" s="217"/>
      <c r="J75" s="214"/>
      <c r="K75" s="214"/>
      <c r="L75" s="214"/>
      <c r="M75" s="214"/>
      <c r="N75" s="214"/>
      <c r="O75" s="214"/>
      <c r="P75" s="214"/>
    </row>
    <row r="76" spans="1:16" ht="15">
      <c r="A76" s="246" t="s">
        <v>353</v>
      </c>
      <c r="B76" s="245" t="s">
        <v>354</v>
      </c>
      <c r="C76" s="259">
        <v>0</v>
      </c>
      <c r="D76" s="247">
        <v>0</v>
      </c>
      <c r="E76" s="247">
        <f>INT(((D76*$N$4/100)*100)+0.5)/100</f>
        <v>0</v>
      </c>
      <c r="F76" s="248">
        <v>0</v>
      </c>
      <c r="G76" s="247">
        <f>INT(((F76*$N$5/100)*100)+0.5)/100</f>
        <v>0</v>
      </c>
      <c r="H76" s="238">
        <f>IF(C76&lt;&gt;0,G76/C76,0)</f>
        <v>0</v>
      </c>
      <c r="I76" s="217"/>
      <c r="J76" s="214"/>
      <c r="K76" s="214"/>
      <c r="L76" s="214"/>
      <c r="M76" s="214"/>
      <c r="N76" s="214"/>
      <c r="O76" s="214"/>
      <c r="P76" s="214"/>
    </row>
    <row r="77" spans="1:16" ht="15">
      <c r="A77" s="262" t="s">
        <v>300</v>
      </c>
      <c r="B77" s="261"/>
      <c r="C77" s="256"/>
      <c r="D77" s="255"/>
      <c r="E77" s="255"/>
      <c r="F77" s="256"/>
      <c r="G77" s="255"/>
      <c r="H77" s="238"/>
      <c r="I77" s="217"/>
      <c r="J77" s="214"/>
      <c r="K77" s="214"/>
      <c r="L77" s="214"/>
      <c r="M77" s="214"/>
      <c r="N77" s="214"/>
      <c r="O77" s="214"/>
      <c r="P77" s="214"/>
    </row>
    <row r="78" spans="1:16" ht="15">
      <c r="A78" s="260" t="s">
        <v>355</v>
      </c>
      <c r="B78" s="245" t="s">
        <v>356</v>
      </c>
      <c r="C78" s="259">
        <v>0</v>
      </c>
      <c r="D78" s="247">
        <v>0</v>
      </c>
      <c r="E78" s="247">
        <f>INT(((D78*$N$4/100)*100)+0.5)/100</f>
        <v>0</v>
      </c>
      <c r="F78" s="248">
        <v>0</v>
      </c>
      <c r="G78" s="247">
        <f>INT(((F78*$N$5/100)*100)+0.5)/100</f>
        <v>0</v>
      </c>
      <c r="H78" s="238">
        <f>IF(C78&lt;&gt;0,G78/C78,0)</f>
        <v>0</v>
      </c>
      <c r="I78" s="217"/>
      <c r="J78" s="214"/>
      <c r="K78" s="214"/>
      <c r="L78" s="214"/>
      <c r="M78" s="214"/>
      <c r="N78" s="214"/>
      <c r="O78" s="214"/>
      <c r="P78" s="214"/>
    </row>
    <row r="79" spans="1:16" ht="15">
      <c r="A79" s="258" t="s">
        <v>300</v>
      </c>
      <c r="B79" s="257"/>
      <c r="C79" s="256"/>
      <c r="D79" s="255"/>
      <c r="E79" s="255"/>
      <c r="F79" s="256"/>
      <c r="G79" s="255"/>
      <c r="H79" s="238"/>
      <c r="I79" s="217"/>
      <c r="J79" s="214"/>
      <c r="K79" s="214"/>
      <c r="L79" s="214"/>
      <c r="M79" s="214"/>
      <c r="N79" s="214"/>
      <c r="O79" s="214"/>
      <c r="P79" s="214"/>
    </row>
    <row r="80" spans="1:16" ht="15.75" thickBot="1">
      <c r="A80" s="242" t="s">
        <v>357</v>
      </c>
      <c r="B80" s="254" t="s">
        <v>358</v>
      </c>
      <c r="C80" s="239">
        <f>+C78+C76+C71+C66+C64</f>
        <v>0</v>
      </c>
      <c r="D80" s="239">
        <f>+D78+D76+D71+D66+D64</f>
        <v>0</v>
      </c>
      <c r="E80" s="239">
        <f>+E78+E76+E71+E66+E64</f>
        <v>0</v>
      </c>
      <c r="F80" s="239">
        <f>+F78+F76+F71+F66+F64</f>
        <v>0</v>
      </c>
      <c r="G80" s="239">
        <f>+G78+G76+G71+G66+G64</f>
        <v>0</v>
      </c>
      <c r="H80" s="443">
        <f>IF(C80&lt;&gt;0,G80/C80,0)</f>
        <v>0</v>
      </c>
      <c r="I80" s="217"/>
      <c r="J80" s="214"/>
      <c r="K80" s="214"/>
      <c r="L80" s="214"/>
      <c r="M80" s="214"/>
      <c r="N80" s="214"/>
      <c r="O80" s="214"/>
      <c r="P80" s="214"/>
    </row>
    <row r="81" spans="1:16" ht="15.75" thickTop="1">
      <c r="A81" s="250"/>
      <c r="B81" s="253"/>
      <c r="C81" s="252"/>
      <c r="D81" s="243"/>
      <c r="E81" s="243"/>
      <c r="F81" s="244"/>
      <c r="G81" s="243"/>
      <c r="H81" s="238"/>
      <c r="I81" s="217"/>
      <c r="J81" s="214"/>
      <c r="K81" s="214"/>
      <c r="L81" s="214"/>
      <c r="M81" s="214"/>
      <c r="N81" s="214"/>
      <c r="O81" s="214"/>
      <c r="P81" s="214"/>
    </row>
    <row r="82" spans="1:16" ht="15">
      <c r="A82" s="250"/>
      <c r="B82" s="251" t="s">
        <v>359</v>
      </c>
      <c r="C82" s="243"/>
      <c r="D82" s="243"/>
      <c r="E82" s="243"/>
      <c r="F82" s="244"/>
      <c r="G82" s="243"/>
      <c r="H82" s="238"/>
      <c r="I82" s="217"/>
      <c r="J82" s="214"/>
      <c r="K82" s="214"/>
      <c r="L82" s="214"/>
      <c r="M82" s="214"/>
      <c r="N82" s="214"/>
      <c r="O82" s="214"/>
      <c r="P82" s="214"/>
    </row>
    <row r="83" spans="1:16" ht="15">
      <c r="A83" s="250"/>
      <c r="B83" s="249"/>
      <c r="C83" s="243"/>
      <c r="D83" s="243"/>
      <c r="E83" s="243"/>
      <c r="F83" s="244"/>
      <c r="G83" s="243"/>
      <c r="H83" s="238"/>
      <c r="I83" s="217"/>
      <c r="J83" s="214"/>
      <c r="K83" s="214"/>
      <c r="L83" s="214"/>
      <c r="M83" s="214"/>
      <c r="N83" s="214"/>
      <c r="O83" s="214"/>
      <c r="P83" s="214"/>
    </row>
    <row r="84" spans="1:16" ht="15">
      <c r="A84" s="246" t="s">
        <v>360</v>
      </c>
      <c r="B84" s="245" t="s">
        <v>361</v>
      </c>
      <c r="C84" s="247">
        <v>0</v>
      </c>
      <c r="D84" s="247">
        <v>0</v>
      </c>
      <c r="E84" s="247">
        <f>INT(((D84*$N$4/100)*100)+0.5)/100</f>
        <v>0</v>
      </c>
      <c r="F84" s="248">
        <v>0</v>
      </c>
      <c r="G84" s="247">
        <f>INT(((F84*$N$5/100)*100)+0.5)/100</f>
        <v>0</v>
      </c>
      <c r="H84" s="238">
        <f>IF(C84&lt;&gt;0,G84/C84,0)</f>
        <v>0</v>
      </c>
      <c r="I84" s="217"/>
      <c r="J84" s="214"/>
      <c r="K84" s="214"/>
      <c r="L84" s="214"/>
      <c r="M84" s="214"/>
      <c r="N84" s="214"/>
      <c r="O84" s="214"/>
      <c r="P84" s="214"/>
    </row>
    <row r="85" spans="1:16" ht="15">
      <c r="A85" s="246"/>
      <c r="B85" s="245"/>
      <c r="C85" s="243"/>
      <c r="D85" s="243"/>
      <c r="E85" s="243"/>
      <c r="F85" s="244"/>
      <c r="G85" s="243"/>
      <c r="H85" s="238"/>
      <c r="I85" s="217"/>
      <c r="J85" s="214"/>
      <c r="K85" s="214"/>
      <c r="L85" s="214"/>
      <c r="M85" s="214"/>
      <c r="N85" s="214"/>
      <c r="O85" s="214"/>
      <c r="P85" s="214"/>
    </row>
    <row r="86" spans="1:16" ht="15">
      <c r="A86" s="246" t="s">
        <v>362</v>
      </c>
      <c r="B86" s="245" t="s">
        <v>363</v>
      </c>
      <c r="C86" s="247">
        <v>0</v>
      </c>
      <c r="D86" s="247">
        <v>0</v>
      </c>
      <c r="E86" s="247">
        <f>INT(((D86*$N$4/100)*100)+0.5)/100</f>
        <v>0</v>
      </c>
      <c r="F86" s="248">
        <v>0</v>
      </c>
      <c r="G86" s="247">
        <f>INT(((F86*$N$5/100)*100)+0.5)/100</f>
        <v>0</v>
      </c>
      <c r="H86" s="238">
        <f>IF(C86&lt;&gt;0,G86/C86,0)</f>
        <v>0</v>
      </c>
      <c r="I86" s="217"/>
      <c r="J86" s="214"/>
      <c r="K86" s="214"/>
      <c r="L86" s="214"/>
      <c r="M86" s="214"/>
      <c r="N86" s="214"/>
      <c r="O86" s="214"/>
      <c r="P86" s="214"/>
    </row>
    <row r="87" spans="1:16" ht="15">
      <c r="A87" s="246"/>
      <c r="B87" s="245"/>
      <c r="C87" s="243"/>
      <c r="D87" s="243"/>
      <c r="E87" s="243"/>
      <c r="F87" s="244"/>
      <c r="G87" s="243"/>
      <c r="H87" s="238"/>
      <c r="I87" s="217"/>
      <c r="J87" s="214"/>
      <c r="K87" s="214"/>
      <c r="L87" s="214"/>
      <c r="M87" s="214"/>
      <c r="N87" s="214"/>
      <c r="O87" s="214"/>
      <c r="P87" s="214"/>
    </row>
    <row r="88" spans="1:16" ht="15">
      <c r="A88" s="246" t="s">
        <v>364</v>
      </c>
      <c r="B88" s="245" t="s">
        <v>365</v>
      </c>
      <c r="C88" s="247">
        <v>0</v>
      </c>
      <c r="D88" s="247">
        <v>0</v>
      </c>
      <c r="E88" s="247">
        <f>INT(((D88*$N$4/100)*100)+0.5)/100</f>
        <v>0</v>
      </c>
      <c r="F88" s="248">
        <v>0</v>
      </c>
      <c r="G88" s="247">
        <f>INT(((F88*$N$5/100)*100)+0.5)/100</f>
        <v>0</v>
      </c>
      <c r="H88" s="238">
        <f>IF(C88&lt;&gt;0,G88/C88,0)</f>
        <v>0</v>
      </c>
      <c r="I88" s="217"/>
      <c r="J88" s="214"/>
      <c r="K88" s="214"/>
      <c r="L88" s="214"/>
      <c r="M88" s="214"/>
      <c r="N88" s="214"/>
      <c r="O88" s="214"/>
      <c r="P88" s="214"/>
    </row>
    <row r="89" spans="1:16" ht="15">
      <c r="A89" s="246"/>
      <c r="B89" s="245"/>
      <c r="C89" s="243"/>
      <c r="D89" s="243"/>
      <c r="E89" s="243"/>
      <c r="F89" s="244"/>
      <c r="G89" s="243"/>
      <c r="H89" s="238"/>
      <c r="I89" s="217"/>
      <c r="J89" s="214"/>
      <c r="K89" s="214"/>
      <c r="L89" s="214"/>
      <c r="M89" s="214"/>
      <c r="N89" s="214"/>
      <c r="O89" s="214"/>
      <c r="P89" s="214"/>
    </row>
    <row r="90" spans="1:16" ht="15">
      <c r="A90" s="246" t="s">
        <v>366</v>
      </c>
      <c r="B90" s="245" t="s">
        <v>367</v>
      </c>
      <c r="C90" s="247">
        <v>0</v>
      </c>
      <c r="D90" s="247">
        <v>0</v>
      </c>
      <c r="E90" s="247">
        <f>INT(((D90*$N$4/100)*100)+0.5)/100</f>
        <v>0</v>
      </c>
      <c r="F90" s="248">
        <v>0</v>
      </c>
      <c r="G90" s="247">
        <f>INT(((F90*$N$5/100)*100)+0.5)/100</f>
        <v>0</v>
      </c>
      <c r="H90" s="238">
        <f>IF(C90&lt;&gt;0,G90/C90,0)</f>
        <v>0</v>
      </c>
      <c r="I90" s="217"/>
      <c r="J90" s="214"/>
      <c r="K90" s="214"/>
      <c r="L90" s="214"/>
      <c r="M90" s="214"/>
      <c r="N90" s="214"/>
      <c r="O90" s="214"/>
      <c r="P90" s="214"/>
    </row>
    <row r="91" spans="1:16" ht="15">
      <c r="A91" s="246"/>
      <c r="B91" s="245"/>
      <c r="C91" s="243"/>
      <c r="D91" s="243"/>
      <c r="E91" s="243"/>
      <c r="F91" s="244"/>
      <c r="G91" s="243"/>
      <c r="H91" s="238"/>
      <c r="I91" s="217"/>
      <c r="J91" s="214"/>
      <c r="K91" s="214"/>
      <c r="L91" s="214"/>
      <c r="M91" s="214"/>
      <c r="N91" s="214"/>
      <c r="O91" s="214"/>
      <c r="P91" s="214"/>
    </row>
    <row r="92" spans="1:16" ht="15.75" thickBot="1">
      <c r="A92" s="242" t="s">
        <v>368</v>
      </c>
      <c r="B92" s="241" t="s">
        <v>369</v>
      </c>
      <c r="C92" s="239">
        <f>+C90+C88+C86+C84</f>
        <v>0</v>
      </c>
      <c r="D92" s="239">
        <f>+D90+D88+D86+D84</f>
        <v>0</v>
      </c>
      <c r="E92" s="239">
        <f>+E90+E88+E86+E84</f>
        <v>0</v>
      </c>
      <c r="F92" s="240">
        <f>+F90+F88+F86+F84</f>
        <v>0</v>
      </c>
      <c r="G92" s="239">
        <f>+G90+G88+G86+G84</f>
        <v>0</v>
      </c>
      <c r="H92" s="443">
        <f>IF(C92&lt;&gt;0,G92/C92,0)</f>
        <v>0</v>
      </c>
      <c r="I92" s="217"/>
      <c r="J92" s="214"/>
      <c r="K92" s="214"/>
      <c r="L92" s="214"/>
      <c r="M92" s="214"/>
      <c r="N92" s="214"/>
      <c r="O92" s="214"/>
      <c r="P92" s="214"/>
    </row>
    <row r="93" spans="1:16" ht="15.75" thickTop="1">
      <c r="A93" s="157" t="s">
        <v>300</v>
      </c>
      <c r="B93" s="158"/>
      <c r="C93" s="167"/>
      <c r="D93" s="167"/>
      <c r="E93" s="167"/>
      <c r="F93" s="168"/>
      <c r="G93" s="167"/>
      <c r="H93" s="169"/>
      <c r="I93" s="214"/>
      <c r="J93" s="214"/>
      <c r="K93" s="214"/>
      <c r="L93" s="214"/>
      <c r="M93" s="214"/>
      <c r="N93" s="214"/>
      <c r="O93" s="214"/>
      <c r="P93" s="214"/>
    </row>
    <row r="94" spans="1:16" ht="15">
      <c r="A94" s="157"/>
      <c r="B94" s="159" t="s">
        <v>379</v>
      </c>
      <c r="C94" s="166">
        <f>+C32+C47+C60+C80+C92</f>
        <v>0</v>
      </c>
      <c r="D94" s="166">
        <f>+D32+D47+D60+D80+D92</f>
        <v>0</v>
      </c>
      <c r="E94" s="166">
        <f>+E32+E47+E60+E80+E92</f>
        <v>0</v>
      </c>
      <c r="F94" s="170">
        <f>+F32+F47+F60+F80+F92</f>
        <v>0</v>
      </c>
      <c r="G94" s="166">
        <f>+G32+G47+G60+G80+G92</f>
        <v>0</v>
      </c>
      <c r="H94" s="211">
        <f>IF(C94&lt;&gt;0,G94/C94,0)</f>
        <v>0</v>
      </c>
      <c r="I94" s="221" t="s">
        <v>378</v>
      </c>
      <c r="J94" s="214"/>
      <c r="K94" s="214"/>
      <c r="L94" s="214"/>
      <c r="M94" s="214"/>
      <c r="N94" s="214"/>
      <c r="O94" s="214"/>
      <c r="P94" s="214"/>
    </row>
    <row r="95" spans="1:16" ht="15.75" thickBot="1">
      <c r="A95" s="160"/>
      <c r="B95" s="161"/>
      <c r="C95" s="171"/>
      <c r="D95" s="171"/>
      <c r="E95" s="171"/>
      <c r="F95" s="172"/>
      <c r="G95" s="171"/>
      <c r="H95" s="173"/>
      <c r="I95" s="214"/>
      <c r="J95" s="214"/>
      <c r="K95" s="214"/>
      <c r="L95" s="214"/>
      <c r="M95" s="214"/>
      <c r="N95" s="214"/>
      <c r="O95" s="214"/>
      <c r="P95" s="214"/>
    </row>
    <row r="96" spans="1:16" ht="15.75" thickTop="1">
      <c r="A96" s="162" t="s">
        <v>300</v>
      </c>
      <c r="B96" s="163"/>
      <c r="C96" s="118"/>
      <c r="D96" s="118"/>
      <c r="E96" s="118"/>
      <c r="F96" s="119"/>
      <c r="G96" s="118"/>
      <c r="H96" s="174"/>
      <c r="I96" s="214"/>
      <c r="J96" s="214"/>
      <c r="K96" s="214"/>
      <c r="L96" s="214"/>
      <c r="M96" s="214"/>
      <c r="N96" s="214"/>
      <c r="O96" s="214"/>
      <c r="P96" s="214"/>
    </row>
    <row r="97" spans="1:16" ht="15">
      <c r="A97" s="162"/>
      <c r="B97" s="159" t="s">
        <v>380</v>
      </c>
      <c r="C97" s="175">
        <f>+C94-C100</f>
        <v>0</v>
      </c>
      <c r="D97" s="175">
        <f>+D94-D100</f>
        <v>0</v>
      </c>
      <c r="E97" s="175">
        <f>+E94-E100</f>
        <v>0</v>
      </c>
      <c r="F97" s="212">
        <f>+F94-F100</f>
        <v>0</v>
      </c>
      <c r="G97" s="175">
        <f>+G94-G100</f>
        <v>0</v>
      </c>
      <c r="H97" s="211">
        <f>IF(C97&lt;&gt;0,G97/C97,0)</f>
        <v>0</v>
      </c>
      <c r="I97" s="221" t="s">
        <v>381</v>
      </c>
      <c r="J97" s="214"/>
      <c r="K97" s="214"/>
      <c r="L97" s="214"/>
      <c r="M97" s="214"/>
      <c r="N97" s="214"/>
      <c r="O97" s="214"/>
      <c r="P97" s="214"/>
    </row>
    <row r="98" spans="1:16" ht="15.75" thickBot="1">
      <c r="A98" s="164"/>
      <c r="B98" s="165"/>
      <c r="C98" s="176"/>
      <c r="D98" s="176"/>
      <c r="E98" s="176"/>
      <c r="F98" s="177"/>
      <c r="G98" s="176"/>
      <c r="H98" s="178"/>
      <c r="I98" s="214"/>
      <c r="J98" s="214"/>
      <c r="K98" s="214"/>
      <c r="L98" s="214"/>
      <c r="M98" s="214"/>
      <c r="N98" s="214"/>
      <c r="O98" s="214"/>
      <c r="P98" s="214"/>
    </row>
    <row r="99" spans="1:16" ht="15.75" thickTop="1">
      <c r="A99" s="162" t="s">
        <v>300</v>
      </c>
      <c r="B99" s="163"/>
      <c r="C99" s="118"/>
      <c r="D99" s="118"/>
      <c r="E99" s="118"/>
      <c r="F99" s="119"/>
      <c r="G99" s="118"/>
      <c r="H99" s="174"/>
      <c r="I99" s="214"/>
      <c r="J99" s="214"/>
      <c r="K99" s="214"/>
      <c r="L99" s="214"/>
      <c r="M99" s="214"/>
      <c r="N99" s="214"/>
      <c r="O99" s="214"/>
      <c r="P99" s="214"/>
    </row>
    <row r="100" spans="1:16" ht="15">
      <c r="A100" s="162"/>
      <c r="B100" s="159" t="s">
        <v>371</v>
      </c>
      <c r="C100" s="175">
        <f>+C80</f>
        <v>0</v>
      </c>
      <c r="D100" s="175">
        <f>+D80</f>
        <v>0</v>
      </c>
      <c r="E100" s="175">
        <f>+E80</f>
        <v>0</v>
      </c>
      <c r="F100" s="212">
        <f>+F80</f>
        <v>0</v>
      </c>
      <c r="G100" s="175">
        <f>+G80</f>
        <v>0</v>
      </c>
      <c r="H100" s="211">
        <f>IF(C100&lt;&gt;0,G100/C100,0)</f>
        <v>0</v>
      </c>
      <c r="I100" s="214"/>
      <c r="J100" s="214"/>
      <c r="K100" s="214"/>
      <c r="L100" s="214"/>
      <c r="M100" s="214"/>
      <c r="N100" s="214"/>
      <c r="O100" s="214"/>
      <c r="P100" s="214"/>
    </row>
    <row r="101" spans="1:8" ht="15.75" thickBot="1">
      <c r="A101" s="164"/>
      <c r="B101" s="165"/>
      <c r="C101" s="176"/>
      <c r="D101" s="176"/>
      <c r="E101" s="176"/>
      <c r="F101" s="177"/>
      <c r="G101" s="176"/>
      <c r="H101" s="178"/>
    </row>
    <row r="102" spans="1:8" ht="15.75" thickTop="1">
      <c r="A102" s="155"/>
      <c r="B102" s="155"/>
      <c r="C102" s="153"/>
      <c r="D102" s="154"/>
      <c r="E102" s="154"/>
      <c r="F102" s="154"/>
      <c r="G102" s="154"/>
      <c r="H102" s="156"/>
    </row>
    <row r="103" spans="1:8" ht="39" customHeight="1">
      <c r="A103" s="517" t="s">
        <v>372</v>
      </c>
      <c r="B103" s="517"/>
      <c r="C103" s="517"/>
      <c r="D103" s="517"/>
      <c r="E103" s="517"/>
      <c r="F103" s="517"/>
      <c r="G103" s="517"/>
      <c r="H103" s="517"/>
    </row>
    <row r="104" spans="1:8" ht="15">
      <c r="A104" s="517" t="s">
        <v>373</v>
      </c>
      <c r="B104" s="526"/>
      <c r="C104" s="526"/>
      <c r="D104" s="526"/>
      <c r="E104" s="526"/>
      <c r="F104" s="526"/>
      <c r="G104" s="526"/>
      <c r="H104" s="526"/>
    </row>
    <row r="105" spans="1:8" ht="37.5" customHeight="1">
      <c r="A105" s="517" t="s">
        <v>374</v>
      </c>
      <c r="B105" s="517"/>
      <c r="C105" s="517"/>
      <c r="D105" s="517"/>
      <c r="E105" s="517"/>
      <c r="F105" s="517"/>
      <c r="G105" s="517"/>
      <c r="H105" s="517"/>
    </row>
  </sheetData>
  <sheetProtection password="D3C7" sheet="1"/>
  <mergeCells count="21">
    <mergeCell ref="O4:P4"/>
    <mergeCell ref="A5:H5"/>
    <mergeCell ref="O5:P5"/>
    <mergeCell ref="H8:H9"/>
    <mergeCell ref="G8:G9"/>
    <mergeCell ref="D8:D9"/>
    <mergeCell ref="F8:F9"/>
    <mergeCell ref="A1:H1"/>
    <mergeCell ref="I8:U9"/>
    <mergeCell ref="A2:H2"/>
    <mergeCell ref="A3:H3"/>
    <mergeCell ref="J4:M4"/>
    <mergeCell ref="A105:H105"/>
    <mergeCell ref="A6:H6"/>
    <mergeCell ref="A8:A9"/>
    <mergeCell ref="B8:B9"/>
    <mergeCell ref="C8:C9"/>
    <mergeCell ref="J5:M5"/>
    <mergeCell ref="A103:H103"/>
    <mergeCell ref="E8:E9"/>
    <mergeCell ref="A104:H104"/>
  </mergeCells>
  <dataValidations count="1">
    <dataValidation type="decimal" allowBlank="1" showInputMessage="1" showErrorMessage="1" sqref="N4:N5">
      <formula1>0</formula1>
      <formula2>100</formula2>
    </dataValidation>
  </dataValidations>
  <printOptions/>
  <pageMargins left="0.25" right="0.25" top="0.75" bottom="0.75" header="0.3" footer="0.3"/>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2:J47"/>
  <sheetViews>
    <sheetView showGridLines="0" zoomScale="110" zoomScaleNormal="110" zoomScalePageLayoutView="0" workbookViewId="0" topLeftCell="A1">
      <selection activeCell="A1" sqref="A1"/>
    </sheetView>
  </sheetViews>
  <sheetFormatPr defaultColWidth="9.140625" defaultRowHeight="15"/>
  <cols>
    <col min="1" max="1" width="47.8515625" style="1" customWidth="1"/>
    <col min="2" max="5" width="9.140625" style="1" customWidth="1"/>
    <col min="6" max="6" width="12.7109375" style="1" customWidth="1"/>
    <col min="7" max="16384" width="9.140625" style="1" customWidth="1"/>
  </cols>
  <sheetData>
    <row r="2" spans="1:6" ht="26.25">
      <c r="A2" s="468" t="s">
        <v>0</v>
      </c>
      <c r="B2" s="469"/>
      <c r="C2" s="469"/>
      <c r="D2" s="469"/>
      <c r="E2" s="469"/>
      <c r="F2" s="470"/>
    </row>
    <row r="3" spans="1:6" ht="15">
      <c r="A3" s="535" t="s">
        <v>386</v>
      </c>
      <c r="B3" s="535"/>
      <c r="C3" s="535"/>
      <c r="D3" s="535"/>
      <c r="E3" s="535"/>
      <c r="F3" s="535"/>
    </row>
    <row r="4" spans="1:6" ht="15">
      <c r="A4" s="181"/>
      <c r="B4" s="181"/>
      <c r="C4" s="181"/>
      <c r="D4" s="181"/>
      <c r="E4" s="181"/>
      <c r="F4" s="181"/>
    </row>
    <row r="5" spans="1:6" ht="15">
      <c r="A5" s="567" t="s">
        <v>387</v>
      </c>
      <c r="B5" s="568"/>
      <c r="C5" s="568"/>
      <c r="D5" s="568"/>
      <c r="E5" s="568"/>
      <c r="F5" s="569"/>
    </row>
    <row r="6" spans="1:6" ht="15">
      <c r="A6" s="570"/>
      <c r="B6" s="571"/>
      <c r="C6" s="571"/>
      <c r="D6" s="571"/>
      <c r="E6" s="571"/>
      <c r="F6" s="572"/>
    </row>
    <row r="7" spans="1:6" ht="15">
      <c r="A7" s="190"/>
      <c r="B7" s="191"/>
      <c r="C7" s="191"/>
      <c r="D7" s="191"/>
      <c r="E7" s="191"/>
      <c r="F7" s="192"/>
    </row>
    <row r="8" spans="1:6" ht="38.25" customHeight="1">
      <c r="A8" s="573" t="s">
        <v>406</v>
      </c>
      <c r="B8" s="574"/>
      <c r="C8" s="574"/>
      <c r="D8" s="574"/>
      <c r="E8" s="574"/>
      <c r="F8" s="575"/>
    </row>
    <row r="9" spans="1:6" ht="15">
      <c r="A9" s="562"/>
      <c r="B9" s="563"/>
      <c r="C9" s="563"/>
      <c r="D9" s="563"/>
      <c r="E9" s="191"/>
      <c r="F9" s="193"/>
    </row>
    <row r="10" spans="1:7" ht="15">
      <c r="A10" s="560" t="s">
        <v>388</v>
      </c>
      <c r="B10" s="561"/>
      <c r="C10" s="561"/>
      <c r="D10" s="561"/>
      <c r="E10" s="191"/>
      <c r="F10" s="205">
        <v>0</v>
      </c>
      <c r="G10" s="208" t="s">
        <v>411</v>
      </c>
    </row>
    <row r="11" spans="1:7" ht="15">
      <c r="A11" s="190"/>
      <c r="B11" s="191"/>
      <c r="C11" s="191"/>
      <c r="D11" s="191"/>
      <c r="E11" s="191"/>
      <c r="F11" s="182"/>
      <c r="G11" s="208"/>
    </row>
    <row r="12" spans="1:7" ht="15">
      <c r="A12" s="557" t="s">
        <v>389</v>
      </c>
      <c r="B12" s="558"/>
      <c r="C12" s="558"/>
      <c r="D12" s="558"/>
      <c r="E12" s="559"/>
      <c r="F12" s="205">
        <v>0</v>
      </c>
      <c r="G12" s="208" t="s">
        <v>412</v>
      </c>
    </row>
    <row r="13" spans="1:7" ht="15">
      <c r="A13" s="183"/>
      <c r="B13" s="184"/>
      <c r="C13" s="184"/>
      <c r="D13" s="184"/>
      <c r="E13" s="194"/>
      <c r="F13" s="182"/>
      <c r="G13" s="208"/>
    </row>
    <row r="14" spans="1:7" ht="15">
      <c r="A14" s="560" t="s">
        <v>390</v>
      </c>
      <c r="B14" s="561"/>
      <c r="C14" s="561"/>
      <c r="D14" s="561"/>
      <c r="E14" s="194"/>
      <c r="F14" s="205">
        <v>0</v>
      </c>
      <c r="G14" s="208" t="s">
        <v>413</v>
      </c>
    </row>
    <row r="15" spans="1:7" ht="15">
      <c r="A15" s="195"/>
      <c r="B15" s="196"/>
      <c r="C15" s="196"/>
      <c r="D15" s="196"/>
      <c r="E15" s="197"/>
      <c r="F15" s="182"/>
      <c r="G15" s="208"/>
    </row>
    <row r="16" spans="1:7" ht="15">
      <c r="A16" s="562" t="s">
        <v>391</v>
      </c>
      <c r="B16" s="563"/>
      <c r="C16" s="563"/>
      <c r="D16" s="563"/>
      <c r="E16" s="191"/>
      <c r="F16" s="185">
        <f>F10+F12+F14</f>
        <v>0</v>
      </c>
      <c r="G16" s="208" t="s">
        <v>410</v>
      </c>
    </row>
    <row r="17" spans="1:7" ht="15">
      <c r="A17" s="190"/>
      <c r="B17" s="191"/>
      <c r="C17" s="191"/>
      <c r="D17" s="191"/>
      <c r="E17" s="191"/>
      <c r="F17" s="186"/>
      <c r="G17" s="208"/>
    </row>
    <row r="18" spans="1:7" ht="15">
      <c r="A18" s="564" t="s">
        <v>392</v>
      </c>
      <c r="B18" s="565"/>
      <c r="C18" s="565"/>
      <c r="D18" s="565"/>
      <c r="E18" s="565"/>
      <c r="F18" s="566"/>
      <c r="G18" s="208"/>
    </row>
    <row r="19" spans="1:7" ht="15">
      <c r="A19" s="190"/>
      <c r="B19" s="191"/>
      <c r="C19" s="191"/>
      <c r="D19" s="191"/>
      <c r="E19" s="191"/>
      <c r="F19" s="193"/>
      <c r="G19" s="208"/>
    </row>
    <row r="20" spans="1:10" ht="15">
      <c r="A20" s="549" t="s">
        <v>408</v>
      </c>
      <c r="B20" s="550"/>
      <c r="C20" s="550"/>
      <c r="D20" s="550"/>
      <c r="E20" s="191"/>
      <c r="F20" s="182">
        <f>INT(((F16/100*10)*100)+0.5)/100</f>
        <v>0</v>
      </c>
      <c r="G20" s="209" t="s">
        <v>423</v>
      </c>
      <c r="J20" s="88"/>
    </row>
    <row r="21" spans="1:7" ht="15">
      <c r="A21" s="190"/>
      <c r="B21" s="191"/>
      <c r="C21" s="191"/>
      <c r="D21" s="191"/>
      <c r="E21" s="191"/>
      <c r="F21" s="182"/>
      <c r="G21" s="209"/>
    </row>
    <row r="22" spans="1:7" ht="24.75" customHeight="1">
      <c r="A22" s="547" t="s">
        <v>409</v>
      </c>
      <c r="B22" s="548"/>
      <c r="C22" s="548"/>
      <c r="D22" s="548"/>
      <c r="E22" s="542"/>
      <c r="F22" s="205">
        <v>0</v>
      </c>
      <c r="G22" s="210" t="s">
        <v>422</v>
      </c>
    </row>
    <row r="23" spans="1:7" ht="15">
      <c r="A23" s="198"/>
      <c r="B23" s="199"/>
      <c r="C23" s="199"/>
      <c r="D23" s="199"/>
      <c r="E23" s="191"/>
      <c r="F23" s="185"/>
      <c r="G23" s="208"/>
    </row>
    <row r="24" spans="1:7" ht="24.75" customHeight="1">
      <c r="A24" s="547" t="s">
        <v>393</v>
      </c>
      <c r="B24" s="548"/>
      <c r="C24" s="548"/>
      <c r="D24" s="548"/>
      <c r="E24" s="542"/>
      <c r="F24" s="205">
        <v>0</v>
      </c>
      <c r="G24" s="208" t="s">
        <v>7</v>
      </c>
    </row>
    <row r="25" spans="1:7" ht="15">
      <c r="A25" s="190"/>
      <c r="B25" s="191"/>
      <c r="C25" s="191"/>
      <c r="D25" s="191"/>
      <c r="E25" s="191"/>
      <c r="F25" s="182"/>
      <c r="G25" s="208"/>
    </row>
    <row r="26" spans="1:7" ht="15">
      <c r="A26" s="549" t="s">
        <v>394</v>
      </c>
      <c r="B26" s="550"/>
      <c r="C26" s="550"/>
      <c r="D26" s="550"/>
      <c r="E26" s="551"/>
      <c r="F26" s="205">
        <v>0</v>
      </c>
      <c r="G26" s="208" t="s">
        <v>5</v>
      </c>
    </row>
    <row r="27" spans="1:7" ht="15">
      <c r="A27" s="200"/>
      <c r="B27" s="201"/>
      <c r="C27" s="201"/>
      <c r="D27" s="201"/>
      <c r="E27" s="201"/>
      <c r="F27" s="185"/>
      <c r="G27" s="208"/>
    </row>
    <row r="28" spans="1:7" ht="15">
      <c r="A28" s="549" t="s">
        <v>395</v>
      </c>
      <c r="B28" s="550"/>
      <c r="C28" s="550"/>
      <c r="D28" s="550"/>
      <c r="E28" s="551"/>
      <c r="F28" s="205">
        <v>0</v>
      </c>
      <c r="G28" s="208" t="s">
        <v>5</v>
      </c>
    </row>
    <row r="29" spans="1:7" ht="15">
      <c r="A29" s="200"/>
      <c r="B29" s="201"/>
      <c r="C29" s="201"/>
      <c r="D29" s="201"/>
      <c r="E29" s="201"/>
      <c r="F29" s="182"/>
      <c r="G29" s="208"/>
    </row>
    <row r="30" spans="1:7" ht="15">
      <c r="A30" s="547" t="s">
        <v>396</v>
      </c>
      <c r="B30" s="548"/>
      <c r="C30" s="548"/>
      <c r="D30" s="548"/>
      <c r="E30" s="191"/>
      <c r="F30" s="182">
        <f>F20-F22-F24+F26+F28</f>
        <v>0</v>
      </c>
      <c r="G30" s="208" t="s">
        <v>410</v>
      </c>
    </row>
    <row r="31" spans="1:7" ht="15">
      <c r="A31" s="190"/>
      <c r="B31" s="191"/>
      <c r="C31" s="191"/>
      <c r="D31" s="191"/>
      <c r="E31" s="191"/>
      <c r="F31" s="202"/>
      <c r="G31" s="208"/>
    </row>
    <row r="32" spans="1:7" ht="15">
      <c r="A32" s="552" t="s">
        <v>397</v>
      </c>
      <c r="B32" s="553"/>
      <c r="C32" s="553"/>
      <c r="D32" s="553"/>
      <c r="E32" s="553"/>
      <c r="F32" s="554"/>
      <c r="G32" s="208"/>
    </row>
    <row r="33" spans="1:7" ht="15">
      <c r="A33" s="190"/>
      <c r="B33" s="191"/>
      <c r="C33" s="191"/>
      <c r="D33" s="191"/>
      <c r="E33" s="191"/>
      <c r="F33" s="193"/>
      <c r="G33" s="208"/>
    </row>
    <row r="34" spans="1:7" ht="15">
      <c r="A34" s="187" t="s">
        <v>407</v>
      </c>
      <c r="B34" s="191"/>
      <c r="C34" s="191"/>
      <c r="D34" s="191"/>
      <c r="E34" s="191"/>
      <c r="F34" s="205">
        <v>0</v>
      </c>
      <c r="G34" s="208" t="s">
        <v>5</v>
      </c>
    </row>
    <row r="35" spans="1:7" ht="15">
      <c r="A35" s="190"/>
      <c r="B35" s="191"/>
      <c r="C35" s="191"/>
      <c r="D35" s="191"/>
      <c r="E35" s="191"/>
      <c r="F35" s="182"/>
      <c r="G35" s="208"/>
    </row>
    <row r="36" spans="1:7" ht="15">
      <c r="A36" s="190" t="s">
        <v>398</v>
      </c>
      <c r="B36" s="191"/>
      <c r="C36" s="191"/>
      <c r="D36" s="191"/>
      <c r="E36" s="191"/>
      <c r="F36" s="205">
        <v>0</v>
      </c>
      <c r="G36" s="208" t="s">
        <v>5</v>
      </c>
    </row>
    <row r="37" spans="1:7" ht="15">
      <c r="A37" s="190"/>
      <c r="B37" s="191"/>
      <c r="C37" s="191"/>
      <c r="D37" s="191"/>
      <c r="E37" s="191"/>
      <c r="F37" s="182"/>
      <c r="G37" s="208"/>
    </row>
    <row r="38" spans="1:7" ht="15">
      <c r="A38" s="555" t="s">
        <v>399</v>
      </c>
      <c r="B38" s="556"/>
      <c r="C38" s="556"/>
      <c r="D38" s="556"/>
      <c r="E38" s="556"/>
      <c r="F38" s="185">
        <f>F34+F36</f>
        <v>0</v>
      </c>
      <c r="G38" s="208" t="s">
        <v>410</v>
      </c>
    </row>
    <row r="39" spans="1:7" ht="15">
      <c r="A39" s="203"/>
      <c r="B39" s="204"/>
      <c r="C39" s="204"/>
      <c r="D39" s="204"/>
      <c r="E39" s="204"/>
      <c r="F39" s="202"/>
      <c r="G39" s="208"/>
    </row>
    <row r="40" spans="1:7" ht="15">
      <c r="A40" s="537" t="s">
        <v>400</v>
      </c>
      <c r="B40" s="538"/>
      <c r="C40" s="538"/>
      <c r="D40" s="538"/>
      <c r="E40" s="538"/>
      <c r="F40" s="539"/>
      <c r="G40" s="208"/>
    </row>
    <row r="41" spans="1:7" ht="24.75" customHeight="1">
      <c r="A41" s="540" t="s">
        <v>401</v>
      </c>
      <c r="B41" s="541"/>
      <c r="C41" s="541"/>
      <c r="D41" s="541"/>
      <c r="E41" s="542"/>
      <c r="F41" s="205">
        <v>0</v>
      </c>
      <c r="G41" s="208"/>
    </row>
    <row r="42" spans="1:7" ht="15" customHeight="1">
      <c r="A42" s="543" t="s">
        <v>402</v>
      </c>
      <c r="B42" s="544"/>
      <c r="C42" s="544"/>
      <c r="D42" s="544"/>
      <c r="E42" s="545"/>
      <c r="F42" s="205">
        <v>0</v>
      </c>
      <c r="G42" s="208"/>
    </row>
    <row r="43" spans="1:7" ht="15">
      <c r="A43" s="543" t="s">
        <v>403</v>
      </c>
      <c r="B43" s="544"/>
      <c r="C43" s="544"/>
      <c r="D43" s="544"/>
      <c r="E43" s="545"/>
      <c r="F43" s="206">
        <v>0</v>
      </c>
      <c r="G43" s="208"/>
    </row>
    <row r="44" spans="1:7" ht="15">
      <c r="A44" s="188"/>
      <c r="B44" s="189"/>
      <c r="C44" s="189"/>
      <c r="D44" s="189"/>
      <c r="E44" s="189"/>
      <c r="F44" s="186"/>
      <c r="G44" s="208"/>
    </row>
    <row r="45" ht="15">
      <c r="A45" s="179"/>
    </row>
    <row r="46" spans="1:6" ht="88.5" customHeight="1">
      <c r="A46" s="546" t="s">
        <v>404</v>
      </c>
      <c r="B46" s="546"/>
      <c r="C46" s="546"/>
      <c r="D46" s="546"/>
      <c r="E46" s="546"/>
      <c r="F46" s="546"/>
    </row>
    <row r="47" ht="15.75" customHeight="1">
      <c r="A47" s="180" t="s">
        <v>405</v>
      </c>
    </row>
  </sheetData>
  <sheetProtection password="D3C7" sheet="1" objects="1" scenarios="1"/>
  <mergeCells count="24">
    <mergeCell ref="A3:F3"/>
    <mergeCell ref="A5:F5"/>
    <mergeCell ref="A6:F6"/>
    <mergeCell ref="A8:F8"/>
    <mergeCell ref="A9:D9"/>
    <mergeCell ref="A10:D10"/>
    <mergeCell ref="A32:F32"/>
    <mergeCell ref="A38:E38"/>
    <mergeCell ref="A12:E12"/>
    <mergeCell ref="A14:D14"/>
    <mergeCell ref="A16:D16"/>
    <mergeCell ref="A18:F18"/>
    <mergeCell ref="A20:D20"/>
    <mergeCell ref="A22:E22"/>
    <mergeCell ref="A40:F40"/>
    <mergeCell ref="A41:E41"/>
    <mergeCell ref="A42:E42"/>
    <mergeCell ref="A43:E43"/>
    <mergeCell ref="A46:F46"/>
    <mergeCell ref="A2:F2"/>
    <mergeCell ref="A24:E24"/>
    <mergeCell ref="A26:E26"/>
    <mergeCell ref="A28:E28"/>
    <mergeCell ref="A30:D30"/>
  </mergeCells>
  <printOptions/>
  <pageMargins left="0.25" right="0.25"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W113"/>
  <sheetViews>
    <sheetView showGridLines="0" zoomScalePageLayoutView="0" workbookViewId="0" topLeftCell="A1">
      <selection activeCell="A1" sqref="A1:J1"/>
    </sheetView>
  </sheetViews>
  <sheetFormatPr defaultColWidth="9.140625" defaultRowHeight="15"/>
  <cols>
    <col min="1" max="1" width="9.28125" style="1" customWidth="1"/>
    <col min="2" max="2" width="62.421875" style="1" customWidth="1"/>
    <col min="3" max="3" width="55.7109375" style="1" customWidth="1"/>
    <col min="4" max="4" width="3.7109375" style="1" customWidth="1"/>
    <col min="5" max="5" width="12.7109375" style="1" customWidth="1"/>
    <col min="6" max="6" width="12.7109375" style="1" hidden="1" customWidth="1"/>
    <col min="7" max="7" width="12.7109375" style="1" customWidth="1"/>
    <col min="8" max="8" width="13.28125" style="1" hidden="1" customWidth="1"/>
    <col min="9" max="10" width="12.7109375" style="1" customWidth="1"/>
    <col min="11" max="11" width="8.421875" style="1" customWidth="1"/>
    <col min="12" max="16384" width="9.140625" style="1" customWidth="1"/>
  </cols>
  <sheetData>
    <row r="1" spans="1:18" ht="15">
      <c r="A1" s="467"/>
      <c r="B1" s="467"/>
      <c r="C1" s="467"/>
      <c r="D1" s="467"/>
      <c r="E1" s="467"/>
      <c r="F1" s="467"/>
      <c r="G1" s="467"/>
      <c r="H1" s="467"/>
      <c r="I1" s="467"/>
      <c r="J1" s="467"/>
      <c r="K1" s="214"/>
      <c r="L1" s="214"/>
      <c r="M1" s="214"/>
      <c r="N1" s="214"/>
      <c r="O1" s="214"/>
      <c r="P1" s="214"/>
      <c r="Q1" s="214"/>
      <c r="R1" s="214"/>
    </row>
    <row r="2" spans="1:18" ht="26.25">
      <c r="A2" s="468" t="s">
        <v>0</v>
      </c>
      <c r="B2" s="469"/>
      <c r="C2" s="469"/>
      <c r="D2" s="469"/>
      <c r="E2" s="469"/>
      <c r="F2" s="469"/>
      <c r="G2" s="469"/>
      <c r="H2" s="469"/>
      <c r="I2" s="469"/>
      <c r="J2" s="470"/>
      <c r="K2" s="214"/>
      <c r="L2" s="214"/>
      <c r="M2" s="214"/>
      <c r="N2" s="214"/>
      <c r="O2" s="214"/>
      <c r="P2" s="214"/>
      <c r="Q2" s="214"/>
      <c r="R2" s="214"/>
    </row>
    <row r="3" spans="1:18" ht="15">
      <c r="A3" s="535"/>
      <c r="B3" s="535"/>
      <c r="C3" s="535"/>
      <c r="D3" s="535"/>
      <c r="E3" s="535"/>
      <c r="F3" s="535"/>
      <c r="G3" s="535"/>
      <c r="H3" s="535"/>
      <c r="I3" s="535"/>
      <c r="J3" s="535"/>
      <c r="K3" s="213"/>
      <c r="L3" s="214"/>
      <c r="M3" s="214"/>
      <c r="N3" s="214"/>
      <c r="O3" s="214"/>
      <c r="P3" s="214"/>
      <c r="Q3" s="214"/>
      <c r="R3" s="214"/>
    </row>
    <row r="4" spans="1:18" ht="21">
      <c r="A4" s="151"/>
      <c r="B4" s="151"/>
      <c r="C4" s="151"/>
      <c r="D4" s="151"/>
      <c r="E4" s="151"/>
      <c r="F4" s="151"/>
      <c r="G4" s="151"/>
      <c r="H4" s="151"/>
      <c r="I4" s="151"/>
      <c r="J4" s="151"/>
      <c r="K4" s="214"/>
      <c r="L4" s="523" t="s">
        <v>424</v>
      </c>
      <c r="M4" s="524"/>
      <c r="N4" s="524"/>
      <c r="O4" s="525"/>
      <c r="P4" s="215">
        <v>100</v>
      </c>
      <c r="Q4" s="527" t="s">
        <v>425</v>
      </c>
      <c r="R4" s="536"/>
    </row>
    <row r="5" spans="1:18" ht="21">
      <c r="A5" s="512" t="s">
        <v>385</v>
      </c>
      <c r="B5" s="512"/>
      <c r="C5" s="512"/>
      <c r="D5" s="512"/>
      <c r="E5" s="512"/>
      <c r="F5" s="512"/>
      <c r="G5" s="512"/>
      <c r="H5" s="512"/>
      <c r="I5" s="512"/>
      <c r="J5" s="512"/>
      <c r="K5" s="216" t="s">
        <v>384</v>
      </c>
      <c r="L5" s="523" t="s">
        <v>426</v>
      </c>
      <c r="M5" s="524"/>
      <c r="N5" s="524"/>
      <c r="O5" s="525"/>
      <c r="P5" s="215">
        <v>100</v>
      </c>
      <c r="Q5" s="527" t="s">
        <v>427</v>
      </c>
      <c r="R5" s="528"/>
    </row>
    <row r="6" spans="1:18" ht="21">
      <c r="A6" s="512" t="s">
        <v>290</v>
      </c>
      <c r="B6" s="512"/>
      <c r="C6" s="512"/>
      <c r="D6" s="512"/>
      <c r="E6" s="512"/>
      <c r="F6" s="512"/>
      <c r="G6" s="512"/>
      <c r="H6" s="512"/>
      <c r="I6" s="512"/>
      <c r="J6" s="512"/>
      <c r="K6" s="214"/>
      <c r="L6" s="214"/>
      <c r="M6" s="214"/>
      <c r="N6" s="214"/>
      <c r="O6" s="214"/>
      <c r="P6" s="214"/>
      <c r="Q6" s="214"/>
      <c r="R6" s="214"/>
    </row>
    <row r="7" spans="1:18" ht="15.75" thickBot="1">
      <c r="A7" s="152"/>
      <c r="B7" s="152"/>
      <c r="C7" s="152"/>
      <c r="D7" s="152"/>
      <c r="E7" s="152"/>
      <c r="F7" s="152"/>
      <c r="G7" s="152"/>
      <c r="H7" s="152"/>
      <c r="I7" s="152"/>
      <c r="J7" s="152"/>
      <c r="K7" s="214"/>
      <c r="L7" s="214"/>
      <c r="M7" s="214"/>
      <c r="N7" s="214"/>
      <c r="O7" s="214"/>
      <c r="P7" s="214"/>
      <c r="Q7" s="214"/>
      <c r="R7" s="214"/>
    </row>
    <row r="8" spans="1:23" ht="60" customHeight="1" thickTop="1">
      <c r="A8" s="518" t="s">
        <v>291</v>
      </c>
      <c r="B8" s="520" t="s">
        <v>292</v>
      </c>
      <c r="C8" s="520" t="s">
        <v>456</v>
      </c>
      <c r="D8" s="520" t="s">
        <v>455</v>
      </c>
      <c r="E8" s="520" t="s">
        <v>293</v>
      </c>
      <c r="F8" s="520" t="s">
        <v>382</v>
      </c>
      <c r="G8" s="520" t="s">
        <v>382</v>
      </c>
      <c r="H8" s="531" t="s">
        <v>383</v>
      </c>
      <c r="I8" s="531" t="s">
        <v>383</v>
      </c>
      <c r="J8" s="529" t="s">
        <v>294</v>
      </c>
      <c r="K8" s="533" t="s">
        <v>421</v>
      </c>
      <c r="L8" s="528"/>
      <c r="M8" s="528"/>
      <c r="N8" s="528"/>
      <c r="O8" s="528"/>
      <c r="P8" s="528"/>
      <c r="Q8" s="528"/>
      <c r="R8" s="528"/>
      <c r="S8" s="484"/>
      <c r="T8" s="484"/>
      <c r="U8" s="484"/>
      <c r="V8" s="484"/>
      <c r="W8" s="484"/>
    </row>
    <row r="9" spans="1:23" ht="60" customHeight="1" thickBot="1">
      <c r="A9" s="519"/>
      <c r="B9" s="521"/>
      <c r="C9" s="576"/>
      <c r="D9" s="576"/>
      <c r="E9" s="522"/>
      <c r="F9" s="522"/>
      <c r="G9" s="522"/>
      <c r="H9" s="532"/>
      <c r="I9" s="532"/>
      <c r="J9" s="530"/>
      <c r="K9" s="534"/>
      <c r="L9" s="528"/>
      <c r="M9" s="528"/>
      <c r="N9" s="528"/>
      <c r="O9" s="528"/>
      <c r="P9" s="528"/>
      <c r="Q9" s="528"/>
      <c r="R9" s="528"/>
      <c r="S9" s="484"/>
      <c r="T9" s="484"/>
      <c r="U9" s="484"/>
      <c r="V9" s="484"/>
      <c r="W9" s="484"/>
    </row>
    <row r="10" spans="1:18" ht="15.75" thickTop="1">
      <c r="A10" s="303"/>
      <c r="B10" s="380"/>
      <c r="C10" s="379"/>
      <c r="D10" s="378"/>
      <c r="E10" s="256"/>
      <c r="F10" s="300"/>
      <c r="G10" s="300"/>
      <c r="H10" s="301"/>
      <c r="I10" s="300"/>
      <c r="J10" s="299"/>
      <c r="K10" s="217"/>
      <c r="L10" s="214"/>
      <c r="M10" s="214"/>
      <c r="N10" s="214"/>
      <c r="O10" s="214"/>
      <c r="P10" s="214"/>
      <c r="Q10" s="214"/>
      <c r="R10" s="214"/>
    </row>
    <row r="11" spans="1:18" ht="15">
      <c r="A11" s="298"/>
      <c r="B11" s="377" t="s">
        <v>295</v>
      </c>
      <c r="C11" s="275"/>
      <c r="D11" s="335"/>
      <c r="E11" s="296"/>
      <c r="F11" s="255"/>
      <c r="G11" s="255"/>
      <c r="H11" s="286"/>
      <c r="I11" s="255"/>
      <c r="J11" s="295"/>
      <c r="K11" s="216"/>
      <c r="L11" s="214"/>
      <c r="M11" s="214"/>
      <c r="N11" s="214"/>
      <c r="O11" s="214"/>
      <c r="P11" s="214"/>
      <c r="Q11" s="214"/>
      <c r="R11" s="214"/>
    </row>
    <row r="12" spans="1:18" ht="15">
      <c r="A12" s="293"/>
      <c r="B12" s="362"/>
      <c r="C12" s="275"/>
      <c r="D12" s="335"/>
      <c r="E12" s="244"/>
      <c r="F12" s="255"/>
      <c r="G12" s="255"/>
      <c r="H12" s="286"/>
      <c r="I12" s="255"/>
      <c r="J12" s="294"/>
      <c r="K12" s="216"/>
      <c r="L12" s="218"/>
      <c r="M12" s="219"/>
      <c r="N12" s="219"/>
      <c r="O12" s="219"/>
      <c r="P12" s="220"/>
      <c r="Q12" s="214"/>
      <c r="R12" s="214"/>
    </row>
    <row r="13" spans="1:18" ht="15">
      <c r="A13" s="284" t="s">
        <v>296</v>
      </c>
      <c r="B13" s="362" t="s">
        <v>297</v>
      </c>
      <c r="C13" s="275"/>
      <c r="D13" s="335"/>
      <c r="E13" s="244">
        <f>E14+E16</f>
        <v>0</v>
      </c>
      <c r="F13" s="243">
        <f>F14+F16</f>
        <v>0</v>
      </c>
      <c r="G13" s="449">
        <f>G14+G16</f>
        <v>0</v>
      </c>
      <c r="H13" s="449">
        <f>H14+H16</f>
        <v>0</v>
      </c>
      <c r="I13" s="449">
        <f>I14+I16</f>
        <v>0</v>
      </c>
      <c r="J13" s="444">
        <f>IF(E13&lt;&gt;0,I13/E13,0)</f>
        <v>0</v>
      </c>
      <c r="K13" s="217"/>
      <c r="L13" s="218"/>
      <c r="M13" s="219"/>
      <c r="N13" s="219"/>
      <c r="O13" s="219"/>
      <c r="P13" s="220"/>
      <c r="Q13" s="214"/>
      <c r="R13" s="214"/>
    </row>
    <row r="14" spans="1:18" ht="15">
      <c r="A14" s="284"/>
      <c r="B14" s="376" t="s">
        <v>298</v>
      </c>
      <c r="C14" s="292"/>
      <c r="D14" s="375"/>
      <c r="E14" s="341">
        <v>0</v>
      </c>
      <c r="F14" s="247"/>
      <c r="G14" s="291"/>
      <c r="H14" s="329"/>
      <c r="I14" s="291"/>
      <c r="J14" s="290"/>
      <c r="K14" s="217"/>
      <c r="L14" s="214"/>
      <c r="M14" s="214"/>
      <c r="N14" s="214"/>
      <c r="O14" s="214"/>
      <c r="P14" s="214"/>
      <c r="Q14" s="214"/>
      <c r="R14" s="214"/>
    </row>
    <row r="15" spans="1:18" s="319" customFormat="1" ht="15">
      <c r="A15" s="369"/>
      <c r="B15" s="372"/>
      <c r="C15" s="326"/>
      <c r="D15" s="360"/>
      <c r="E15" s="339"/>
      <c r="F15" s="322"/>
      <c r="G15" s="331"/>
      <c r="H15" s="332"/>
      <c r="I15" s="331"/>
      <c r="J15" s="374"/>
      <c r="K15" s="217"/>
      <c r="L15" s="320"/>
      <c r="M15" s="320"/>
      <c r="N15" s="320"/>
      <c r="O15" s="320"/>
      <c r="P15" s="320"/>
      <c r="Q15" s="320"/>
      <c r="R15" s="320"/>
    </row>
    <row r="16" spans="1:18" ht="15">
      <c r="A16" s="284"/>
      <c r="B16" s="373" t="s">
        <v>299</v>
      </c>
      <c r="C16" s="275"/>
      <c r="D16" s="335"/>
      <c r="E16" s="341">
        <v>0</v>
      </c>
      <c r="F16" s="291">
        <v>0</v>
      </c>
      <c r="G16" s="291">
        <f>INT(((F16*$P$4/100)*100)+0.5)/100</f>
        <v>0</v>
      </c>
      <c r="H16" s="329">
        <v>0</v>
      </c>
      <c r="I16" s="291">
        <f>INT(((H16*$P$5/100)*100)+0.5)/100</f>
        <v>0</v>
      </c>
      <c r="J16" s="238">
        <f>IF(E16&lt;&gt;0,I16/E16,0)</f>
        <v>0</v>
      </c>
      <c r="K16" s="217"/>
      <c r="L16" s="214"/>
      <c r="M16" s="214"/>
      <c r="N16" s="214"/>
      <c r="O16" s="214"/>
      <c r="P16" s="214"/>
      <c r="Q16" s="214"/>
      <c r="R16" s="214"/>
    </row>
    <row r="17" spans="1:18" s="319" customFormat="1" ht="15">
      <c r="A17" s="369"/>
      <c r="B17" s="372"/>
      <c r="C17" s="326"/>
      <c r="D17" s="360"/>
      <c r="E17" s="339"/>
      <c r="F17" s="322"/>
      <c r="G17" s="322"/>
      <c r="H17" s="323"/>
      <c r="I17" s="322"/>
      <c r="J17" s="321"/>
      <c r="K17" s="217"/>
      <c r="L17" s="320"/>
      <c r="M17" s="320"/>
      <c r="N17" s="320"/>
      <c r="O17" s="320"/>
      <c r="P17" s="320"/>
      <c r="Q17" s="320"/>
      <c r="R17" s="320"/>
    </row>
    <row r="18" spans="1:18" ht="15">
      <c r="A18" s="284" t="s">
        <v>301</v>
      </c>
      <c r="B18" s="251" t="s">
        <v>375</v>
      </c>
      <c r="C18" s="275"/>
      <c r="D18" s="277"/>
      <c r="E18" s="244">
        <f>E19+E21</f>
        <v>0</v>
      </c>
      <c r="F18" s="243">
        <f>F19+F21</f>
        <v>0</v>
      </c>
      <c r="G18" s="449">
        <f>G19+G21</f>
        <v>0</v>
      </c>
      <c r="H18" s="450">
        <f>H19+H21</f>
        <v>0</v>
      </c>
      <c r="I18" s="449">
        <f>I19+I21</f>
        <v>0</v>
      </c>
      <c r="J18" s="444">
        <f>IF(E18&lt;&gt;0,I18/E18,0)</f>
        <v>0</v>
      </c>
      <c r="K18" s="288" t="s">
        <v>454</v>
      </c>
      <c r="L18" s="214"/>
      <c r="M18" s="214"/>
      <c r="N18" s="214"/>
      <c r="O18" s="214"/>
      <c r="P18" s="214"/>
      <c r="Q18" s="214"/>
      <c r="R18" s="214"/>
    </row>
    <row r="19" spans="1:18" ht="15">
      <c r="A19" s="284"/>
      <c r="B19" s="376" t="s">
        <v>298</v>
      </c>
      <c r="C19" s="292"/>
      <c r="D19" s="375"/>
      <c r="E19" s="341">
        <v>0</v>
      </c>
      <c r="F19" s="247"/>
      <c r="G19" s="291"/>
      <c r="H19" s="329"/>
      <c r="I19" s="291"/>
      <c r="J19" s="290"/>
      <c r="K19" s="288" t="s">
        <v>454</v>
      </c>
      <c r="L19" s="214"/>
      <c r="M19" s="214"/>
      <c r="N19" s="214"/>
      <c r="O19" s="214"/>
      <c r="P19" s="214"/>
      <c r="Q19" s="214"/>
      <c r="R19" s="214"/>
    </row>
    <row r="20" spans="1:18" s="319" customFormat="1" ht="15">
      <c r="A20" s="369"/>
      <c r="B20" s="372"/>
      <c r="C20" s="326"/>
      <c r="D20" s="360"/>
      <c r="E20" s="339"/>
      <c r="F20" s="322"/>
      <c r="G20" s="331"/>
      <c r="H20" s="332"/>
      <c r="I20" s="331"/>
      <c r="J20" s="374"/>
      <c r="K20" s="371"/>
      <c r="L20" s="320"/>
      <c r="M20" s="320"/>
      <c r="N20" s="320"/>
      <c r="O20" s="320"/>
      <c r="P20" s="320"/>
      <c r="Q20" s="320"/>
      <c r="R20" s="320"/>
    </row>
    <row r="21" spans="1:18" ht="15">
      <c r="A21" s="284"/>
      <c r="B21" s="373" t="s">
        <v>302</v>
      </c>
      <c r="C21" s="275"/>
      <c r="D21" s="335"/>
      <c r="E21" s="341">
        <v>0</v>
      </c>
      <c r="F21" s="291">
        <v>0</v>
      </c>
      <c r="G21" s="291">
        <f>INT(((F21*$P$4/100)*100)+0.5)/100</f>
        <v>0</v>
      </c>
      <c r="H21" s="329">
        <v>0</v>
      </c>
      <c r="I21" s="291">
        <f>INT(((H21*$P$5/100)*100)+0.5)/100</f>
        <v>0</v>
      </c>
      <c r="J21" s="238">
        <f>IF(E21&lt;&gt;0,I21/E21,0)</f>
        <v>0</v>
      </c>
      <c r="K21" s="288" t="s">
        <v>454</v>
      </c>
      <c r="L21" s="214"/>
      <c r="M21" s="214"/>
      <c r="N21" s="214"/>
      <c r="O21" s="214"/>
      <c r="P21" s="214"/>
      <c r="Q21" s="214"/>
      <c r="R21" s="214"/>
    </row>
    <row r="22" spans="1:18" s="319" customFormat="1" ht="15">
      <c r="A22" s="369"/>
      <c r="B22" s="372"/>
      <c r="C22" s="326"/>
      <c r="D22" s="360"/>
      <c r="E22" s="339"/>
      <c r="F22" s="322"/>
      <c r="G22" s="322"/>
      <c r="H22" s="323"/>
      <c r="I22" s="322"/>
      <c r="J22" s="321"/>
      <c r="K22" s="371"/>
      <c r="L22" s="320"/>
      <c r="M22" s="320"/>
      <c r="N22" s="320"/>
      <c r="O22" s="320"/>
      <c r="P22" s="320"/>
      <c r="Q22" s="320"/>
      <c r="R22" s="320"/>
    </row>
    <row r="23" spans="1:18" ht="15">
      <c r="A23" s="284" t="s">
        <v>303</v>
      </c>
      <c r="B23" s="362" t="s">
        <v>376</v>
      </c>
      <c r="C23" s="275"/>
      <c r="D23" s="335"/>
      <c r="E23" s="244">
        <f>E24+E26</f>
        <v>0</v>
      </c>
      <c r="F23" s="243">
        <f>F24+F26</f>
        <v>0</v>
      </c>
      <c r="G23" s="449">
        <f>G24+G26</f>
        <v>0</v>
      </c>
      <c r="H23" s="450">
        <f>H24+H26</f>
        <v>0</v>
      </c>
      <c r="I23" s="449">
        <f>I24+I26</f>
        <v>0</v>
      </c>
      <c r="J23" s="444">
        <f>IF(E23&lt;&gt;0,I23/E23,0)</f>
        <v>0</v>
      </c>
      <c r="K23" s="288" t="s">
        <v>454</v>
      </c>
      <c r="L23" s="214"/>
      <c r="M23" s="214"/>
      <c r="N23" s="214"/>
      <c r="O23" s="214"/>
      <c r="P23" s="214"/>
      <c r="Q23" s="214"/>
      <c r="R23" s="214"/>
    </row>
    <row r="24" spans="1:18" ht="15">
      <c r="A24" s="284"/>
      <c r="B24" s="376" t="s">
        <v>298</v>
      </c>
      <c r="C24" s="292"/>
      <c r="D24" s="375"/>
      <c r="E24" s="341">
        <v>0</v>
      </c>
      <c r="F24" s="247"/>
      <c r="G24" s="291"/>
      <c r="H24" s="329"/>
      <c r="I24" s="291"/>
      <c r="J24" s="290"/>
      <c r="K24" s="288" t="s">
        <v>454</v>
      </c>
      <c r="L24" s="214"/>
      <c r="M24" s="214"/>
      <c r="N24" s="214"/>
      <c r="O24" s="214"/>
      <c r="P24" s="214"/>
      <c r="Q24" s="214"/>
      <c r="R24" s="214"/>
    </row>
    <row r="25" spans="1:18" s="319" customFormat="1" ht="15">
      <c r="A25" s="369"/>
      <c r="B25" s="372"/>
      <c r="C25" s="326"/>
      <c r="D25" s="360"/>
      <c r="E25" s="339"/>
      <c r="F25" s="322"/>
      <c r="G25" s="331"/>
      <c r="H25" s="332"/>
      <c r="I25" s="331"/>
      <c r="J25" s="374"/>
      <c r="K25" s="371"/>
      <c r="L25" s="320"/>
      <c r="M25" s="320"/>
      <c r="N25" s="320"/>
      <c r="O25" s="320"/>
      <c r="P25" s="320"/>
      <c r="Q25" s="320"/>
      <c r="R25" s="320"/>
    </row>
    <row r="26" spans="1:18" ht="15">
      <c r="A26" s="284"/>
      <c r="B26" s="373" t="s">
        <v>304</v>
      </c>
      <c r="C26" s="275"/>
      <c r="D26" s="335"/>
      <c r="E26" s="341">
        <v>0</v>
      </c>
      <c r="F26" s="291">
        <v>0</v>
      </c>
      <c r="G26" s="291">
        <f>INT(((F26*$P$4/100)*100)+0.5)/100</f>
        <v>0</v>
      </c>
      <c r="H26" s="329">
        <v>0</v>
      </c>
      <c r="I26" s="291">
        <f>INT(((H26*$P$5/100)*100)+0.5)/100</f>
        <v>0</v>
      </c>
      <c r="J26" s="238">
        <f>IF(E26&lt;&gt;0,I26/E26,0)</f>
        <v>0</v>
      </c>
      <c r="K26" s="288" t="s">
        <v>454</v>
      </c>
      <c r="L26" s="214"/>
      <c r="M26" s="214"/>
      <c r="N26" s="214"/>
      <c r="O26" s="214"/>
      <c r="P26" s="214"/>
      <c r="Q26" s="214"/>
      <c r="R26" s="214"/>
    </row>
    <row r="27" spans="1:18" s="319" customFormat="1" ht="15">
      <c r="A27" s="369"/>
      <c r="B27" s="372"/>
      <c r="C27" s="326"/>
      <c r="D27" s="360"/>
      <c r="E27" s="339"/>
      <c r="F27" s="322"/>
      <c r="G27" s="322"/>
      <c r="H27" s="323"/>
      <c r="I27" s="322"/>
      <c r="J27" s="321"/>
      <c r="K27" s="371"/>
      <c r="L27" s="320"/>
      <c r="M27" s="320"/>
      <c r="N27" s="320"/>
      <c r="O27" s="320"/>
      <c r="P27" s="320"/>
      <c r="Q27" s="320"/>
      <c r="R27" s="320"/>
    </row>
    <row r="28" spans="1:18" ht="15">
      <c r="A28" s="246" t="s">
        <v>305</v>
      </c>
      <c r="B28" s="362" t="s">
        <v>306</v>
      </c>
      <c r="C28" s="275"/>
      <c r="D28" s="335"/>
      <c r="E28" s="341">
        <v>0</v>
      </c>
      <c r="F28" s="370">
        <v>0</v>
      </c>
      <c r="G28" s="291">
        <f>INT(((F28*$P$4/100)*100)+0.5)/100</f>
        <v>0</v>
      </c>
      <c r="H28" s="329">
        <v>0</v>
      </c>
      <c r="I28" s="291">
        <f>INT(((H28*$P$5/100)*100)+0.5)/100</f>
        <v>0</v>
      </c>
      <c r="J28" s="238">
        <f>IF(E28&lt;&gt;0,I28/E28,0)</f>
        <v>0</v>
      </c>
      <c r="K28" s="217"/>
      <c r="L28" s="214"/>
      <c r="M28" s="214"/>
      <c r="N28" s="214"/>
      <c r="O28" s="214"/>
      <c r="P28" s="214"/>
      <c r="Q28" s="214"/>
      <c r="R28" s="214"/>
    </row>
    <row r="29" spans="1:18" s="319" customFormat="1" ht="15">
      <c r="A29" s="328"/>
      <c r="B29" s="361"/>
      <c r="C29" s="326"/>
      <c r="D29" s="360"/>
      <c r="E29" s="339"/>
      <c r="F29" s="347"/>
      <c r="G29" s="322"/>
      <c r="H29" s="323"/>
      <c r="I29" s="322"/>
      <c r="J29" s="321"/>
      <c r="K29" s="217"/>
      <c r="L29" s="320"/>
      <c r="M29" s="320"/>
      <c r="N29" s="320"/>
      <c r="O29" s="320"/>
      <c r="P29" s="320"/>
      <c r="Q29" s="320"/>
      <c r="R29" s="320"/>
    </row>
    <row r="30" spans="1:18" ht="15" hidden="1">
      <c r="A30" s="284" t="s">
        <v>300</v>
      </c>
      <c r="B30" s="362"/>
      <c r="C30" s="275"/>
      <c r="D30" s="335"/>
      <c r="E30" s="244"/>
      <c r="F30" s="255"/>
      <c r="G30" s="255"/>
      <c r="H30" s="286"/>
      <c r="I30" s="255"/>
      <c r="J30" s="238"/>
      <c r="K30" s="217"/>
      <c r="L30" s="214"/>
      <c r="M30" s="214"/>
      <c r="N30" s="214"/>
      <c r="O30" s="214"/>
      <c r="P30" s="214"/>
      <c r="Q30" s="214"/>
      <c r="R30" s="214"/>
    </row>
    <row r="31" spans="1:18" ht="15">
      <c r="A31" s="284" t="s">
        <v>307</v>
      </c>
      <c r="B31" s="362" t="s">
        <v>308</v>
      </c>
      <c r="C31" s="275"/>
      <c r="D31" s="335"/>
      <c r="E31" s="341">
        <v>0</v>
      </c>
      <c r="F31" s="370">
        <v>0</v>
      </c>
      <c r="G31" s="291">
        <f>INT(((F31*$P$4/100)*100)+0.5)/100</f>
        <v>0</v>
      </c>
      <c r="H31" s="329">
        <v>0</v>
      </c>
      <c r="I31" s="291">
        <f>INT(((H31*$P$5/100)*100)+0.5)/100</f>
        <v>0</v>
      </c>
      <c r="J31" s="238">
        <f>IF(E31&lt;&gt;0,I31/E31,0)</f>
        <v>0</v>
      </c>
      <c r="K31" s="217"/>
      <c r="L31" s="214"/>
      <c r="M31" s="214"/>
      <c r="N31" s="214"/>
      <c r="O31" s="214"/>
      <c r="P31" s="214"/>
      <c r="Q31" s="214"/>
      <c r="R31" s="214"/>
    </row>
    <row r="32" spans="1:18" s="319" customFormat="1" ht="15">
      <c r="A32" s="369"/>
      <c r="B32" s="361"/>
      <c r="C32" s="326"/>
      <c r="D32" s="360"/>
      <c r="E32" s="339"/>
      <c r="F32" s="347"/>
      <c r="G32" s="322"/>
      <c r="H32" s="323"/>
      <c r="I32" s="322"/>
      <c r="J32" s="321"/>
      <c r="K32" s="217"/>
      <c r="L32" s="320"/>
      <c r="M32" s="320"/>
      <c r="N32" s="320"/>
      <c r="O32" s="320"/>
      <c r="P32" s="320"/>
      <c r="Q32" s="320"/>
      <c r="R32" s="320"/>
    </row>
    <row r="33" spans="1:18" ht="15" customHeight="1">
      <c r="A33" s="284" t="s">
        <v>309</v>
      </c>
      <c r="B33" s="362" t="s">
        <v>377</v>
      </c>
      <c r="C33" s="275"/>
      <c r="D33" s="335"/>
      <c r="E33" s="330">
        <v>0</v>
      </c>
      <c r="F33" s="370">
        <v>0</v>
      </c>
      <c r="G33" s="291">
        <f>INT(((F33*$P$4/100)*100)+0.5)/100</f>
        <v>0</v>
      </c>
      <c r="H33" s="329">
        <v>0</v>
      </c>
      <c r="I33" s="291">
        <f>INT(((H33*$P$5/100)*100)+0.5)/100</f>
        <v>0</v>
      </c>
      <c r="J33" s="238">
        <f>IF(E33&lt;&gt;0,I33/E33,0)</f>
        <v>0</v>
      </c>
      <c r="K33" s="217"/>
      <c r="L33" s="214"/>
      <c r="M33" s="214"/>
      <c r="N33" s="214"/>
      <c r="O33" s="214"/>
      <c r="P33" s="214"/>
      <c r="Q33" s="214"/>
      <c r="R33" s="214"/>
    </row>
    <row r="34" spans="1:18" s="319" customFormat="1" ht="15" customHeight="1">
      <c r="A34" s="369"/>
      <c r="B34" s="361"/>
      <c r="C34" s="326"/>
      <c r="D34" s="360"/>
      <c r="E34" s="324"/>
      <c r="F34" s="347"/>
      <c r="G34" s="322"/>
      <c r="H34" s="323"/>
      <c r="I34" s="322"/>
      <c r="J34" s="321"/>
      <c r="K34" s="217"/>
      <c r="L34" s="320"/>
      <c r="M34" s="320"/>
      <c r="N34" s="320"/>
      <c r="O34" s="320"/>
      <c r="P34" s="320"/>
      <c r="Q34" s="320"/>
      <c r="R34" s="320"/>
    </row>
    <row r="35" spans="1:18" ht="15.75" thickBot="1">
      <c r="A35" s="242" t="s">
        <v>310</v>
      </c>
      <c r="B35" s="241" t="s">
        <v>311</v>
      </c>
      <c r="C35" s="318"/>
      <c r="D35" s="317"/>
      <c r="E35" s="316">
        <f>E13+E18+E23+E28+E31+E33</f>
        <v>0</v>
      </c>
      <c r="F35" s="239">
        <f>F13+F18+F23+F28+F31+F33</f>
        <v>0</v>
      </c>
      <c r="G35" s="239">
        <f>G13+G18+G23+G28+G31+G33</f>
        <v>0</v>
      </c>
      <c r="H35" s="239">
        <f>H13+H18+H23+H28+H31+H33</f>
        <v>0</v>
      </c>
      <c r="I35" s="239">
        <f>I13+I18+I23+I28+I31+I33</f>
        <v>0</v>
      </c>
      <c r="J35" s="443">
        <f>IF(E35&lt;&gt;0,I35/E35,0)</f>
        <v>0</v>
      </c>
      <c r="K35" s="217"/>
      <c r="L35" s="214"/>
      <c r="M35" s="214"/>
      <c r="N35" s="214"/>
      <c r="O35" s="214"/>
      <c r="P35" s="214"/>
      <c r="Q35" s="214"/>
      <c r="R35" s="214"/>
    </row>
    <row r="36" spans="1:18" ht="15.75" thickTop="1">
      <c r="A36" s="272" t="s">
        <v>300</v>
      </c>
      <c r="B36" s="251" t="s">
        <v>312</v>
      </c>
      <c r="C36" s="275"/>
      <c r="D36" s="277"/>
      <c r="E36" s="256"/>
      <c r="F36" s="255"/>
      <c r="G36" s="255"/>
      <c r="H36" s="256"/>
      <c r="I36" s="255"/>
      <c r="J36" s="238"/>
      <c r="K36" s="217"/>
      <c r="L36" s="214"/>
      <c r="M36" s="214"/>
      <c r="N36" s="214"/>
      <c r="O36" s="214"/>
      <c r="P36" s="214"/>
      <c r="Q36" s="214"/>
      <c r="R36" s="214"/>
    </row>
    <row r="37" spans="1:18" ht="15">
      <c r="A37" s="264" t="s">
        <v>300</v>
      </c>
      <c r="B37" s="251"/>
      <c r="C37" s="275"/>
      <c r="D37" s="277"/>
      <c r="E37" s="256"/>
      <c r="F37" s="255"/>
      <c r="G37" s="255"/>
      <c r="H37" s="256"/>
      <c r="I37" s="255"/>
      <c r="J37" s="238"/>
      <c r="K37" s="217"/>
      <c r="L37" s="214"/>
      <c r="M37" s="214"/>
      <c r="N37" s="214"/>
      <c r="O37" s="214"/>
      <c r="P37" s="214"/>
      <c r="Q37" s="214"/>
      <c r="R37" s="214"/>
    </row>
    <row r="38" spans="1:18" ht="15">
      <c r="A38" s="246" t="s">
        <v>313</v>
      </c>
      <c r="B38" s="251" t="s">
        <v>314</v>
      </c>
      <c r="C38" s="275"/>
      <c r="D38" s="277"/>
      <c r="E38" s="341">
        <v>0</v>
      </c>
      <c r="F38" s="280" t="s">
        <v>370</v>
      </c>
      <c r="G38" s="280" t="s">
        <v>370</v>
      </c>
      <c r="H38" s="280" t="s">
        <v>370</v>
      </c>
      <c r="I38" s="280" t="s">
        <v>370</v>
      </c>
      <c r="J38" s="279" t="s">
        <v>370</v>
      </c>
      <c r="K38" s="217"/>
      <c r="L38" s="214"/>
      <c r="M38" s="214"/>
      <c r="N38" s="214"/>
      <c r="O38" s="214"/>
      <c r="P38" s="214"/>
      <c r="Q38" s="214"/>
      <c r="R38" s="214"/>
    </row>
    <row r="39" spans="1:18" s="319" customFormat="1" ht="15">
      <c r="A39" s="328"/>
      <c r="B39" s="327"/>
      <c r="C39" s="326"/>
      <c r="D39" s="325"/>
      <c r="E39" s="339"/>
      <c r="F39" s="322"/>
      <c r="G39" s="368"/>
      <c r="H39" s="346"/>
      <c r="I39" s="368"/>
      <c r="J39" s="367"/>
      <c r="K39" s="217"/>
      <c r="L39" s="320"/>
      <c r="M39" s="320"/>
      <c r="N39" s="320"/>
      <c r="O39" s="320"/>
      <c r="P39" s="320"/>
      <c r="Q39" s="320"/>
      <c r="R39" s="320"/>
    </row>
    <row r="40" spans="1:18" ht="15">
      <c r="A40" s="246" t="s">
        <v>315</v>
      </c>
      <c r="B40" s="251" t="s">
        <v>316</v>
      </c>
      <c r="C40" s="275"/>
      <c r="D40" s="277"/>
      <c r="E40" s="341">
        <v>0</v>
      </c>
      <c r="F40" s="291">
        <v>0</v>
      </c>
      <c r="G40" s="291">
        <f>INT(((F40*$P$4/100)*100)+0.5)/100</f>
        <v>0</v>
      </c>
      <c r="H40" s="329">
        <v>0</v>
      </c>
      <c r="I40" s="291">
        <f>INT(((H40*$P$5/100)*100)+0.5)/100</f>
        <v>0</v>
      </c>
      <c r="J40" s="238">
        <f>IF(E40&lt;&gt;0,I40/E40,0)</f>
        <v>0</v>
      </c>
      <c r="K40" s="217"/>
      <c r="L40" s="214"/>
      <c r="M40" s="214"/>
      <c r="N40" s="214"/>
      <c r="O40" s="214"/>
      <c r="P40" s="214"/>
      <c r="Q40" s="214"/>
      <c r="R40" s="214"/>
    </row>
    <row r="41" spans="1:18" s="319" customFormat="1" ht="15">
      <c r="A41" s="328"/>
      <c r="B41" s="327"/>
      <c r="C41" s="326"/>
      <c r="D41" s="325"/>
      <c r="E41" s="339"/>
      <c r="F41" s="322"/>
      <c r="G41" s="322"/>
      <c r="H41" s="323"/>
      <c r="I41" s="322"/>
      <c r="J41" s="321"/>
      <c r="K41" s="217"/>
      <c r="L41" s="320"/>
      <c r="M41" s="320"/>
      <c r="N41" s="320"/>
      <c r="O41" s="320"/>
      <c r="P41" s="320"/>
      <c r="Q41" s="320"/>
      <c r="R41" s="320"/>
    </row>
    <row r="42" spans="1:18" ht="15">
      <c r="A42" s="246" t="s">
        <v>317</v>
      </c>
      <c r="B42" s="251" t="s">
        <v>318</v>
      </c>
      <c r="C42" s="275"/>
      <c r="D42" s="277"/>
      <c r="E42" s="341">
        <v>0</v>
      </c>
      <c r="F42" s="291">
        <v>0</v>
      </c>
      <c r="G42" s="291">
        <f>INT(((F42*$P$4/100)*100)+0.5)/100</f>
        <v>0</v>
      </c>
      <c r="H42" s="329">
        <v>0</v>
      </c>
      <c r="I42" s="291">
        <f>INT(((H42*$P$5/100)*100)+0.5)/100</f>
        <v>0</v>
      </c>
      <c r="J42" s="238">
        <f>IF(E42&lt;&gt;0,I42/E42,0)</f>
        <v>0</v>
      </c>
      <c r="K42" s="217"/>
      <c r="L42" s="214"/>
      <c r="M42" s="214"/>
      <c r="N42" s="214"/>
      <c r="O42" s="214"/>
      <c r="P42" s="214"/>
      <c r="Q42" s="214"/>
      <c r="R42" s="214"/>
    </row>
    <row r="43" spans="1:18" s="319" customFormat="1" ht="15">
      <c r="A43" s="328"/>
      <c r="B43" s="327"/>
      <c r="C43" s="326"/>
      <c r="D43" s="325"/>
      <c r="E43" s="339"/>
      <c r="F43" s="322"/>
      <c r="G43" s="322"/>
      <c r="H43" s="323"/>
      <c r="I43" s="322"/>
      <c r="J43" s="321"/>
      <c r="K43" s="217"/>
      <c r="L43" s="320"/>
      <c r="M43" s="320"/>
      <c r="N43" s="320"/>
      <c r="O43" s="320"/>
      <c r="P43" s="320"/>
      <c r="Q43" s="320"/>
      <c r="R43" s="320"/>
    </row>
    <row r="44" spans="1:18" ht="15">
      <c r="A44" s="246" t="s">
        <v>319</v>
      </c>
      <c r="B44" s="362" t="s">
        <v>320</v>
      </c>
      <c r="C44" s="275"/>
      <c r="D44" s="335"/>
      <c r="E44" s="341">
        <v>0</v>
      </c>
      <c r="F44" s="291">
        <v>0</v>
      </c>
      <c r="G44" s="291">
        <f>INT(((F44*$P$4/100)*100)+0.5)/100</f>
        <v>0</v>
      </c>
      <c r="H44" s="329">
        <v>0</v>
      </c>
      <c r="I44" s="291">
        <f>INT(((H44*$P$5/100)*100)+0.5)/100</f>
        <v>0</v>
      </c>
      <c r="J44" s="238">
        <f>IF(E44&lt;&gt;0,I44/E44,0)</f>
        <v>0</v>
      </c>
      <c r="K44" s="217"/>
      <c r="L44" s="214"/>
      <c r="M44" s="214"/>
      <c r="N44" s="214"/>
      <c r="O44" s="214"/>
      <c r="P44" s="214"/>
      <c r="Q44" s="214"/>
      <c r="R44" s="214"/>
    </row>
    <row r="45" spans="1:18" s="319" customFormat="1" ht="15">
      <c r="A45" s="328"/>
      <c r="B45" s="361"/>
      <c r="C45" s="326"/>
      <c r="D45" s="360"/>
      <c r="E45" s="339"/>
      <c r="F45" s="322"/>
      <c r="G45" s="322"/>
      <c r="H45" s="323"/>
      <c r="I45" s="322"/>
      <c r="J45" s="321"/>
      <c r="K45" s="217"/>
      <c r="L45" s="320"/>
      <c r="M45" s="320"/>
      <c r="N45" s="320"/>
      <c r="O45" s="320"/>
      <c r="P45" s="320"/>
      <c r="Q45" s="320"/>
      <c r="R45" s="320"/>
    </row>
    <row r="46" spans="1:18" ht="15">
      <c r="A46" s="246" t="s">
        <v>321</v>
      </c>
      <c r="B46" s="251" t="s">
        <v>322</v>
      </c>
      <c r="C46" s="275"/>
      <c r="D46" s="277"/>
      <c r="E46" s="341">
        <f>E47+E49</f>
        <v>0</v>
      </c>
      <c r="F46" s="438">
        <f>F49</f>
        <v>0</v>
      </c>
      <c r="G46" s="445">
        <f>G49</f>
        <v>0</v>
      </c>
      <c r="H46" s="445">
        <f>H49</f>
        <v>0</v>
      </c>
      <c r="I46" s="445">
        <f>I49</f>
        <v>0</v>
      </c>
      <c r="J46" s="444">
        <f>IF(E46&lt;&gt;0,I46/E46,0)</f>
        <v>0</v>
      </c>
      <c r="K46" s="217"/>
      <c r="L46" s="214"/>
      <c r="M46" s="214"/>
      <c r="N46" s="214"/>
      <c r="O46" s="214"/>
      <c r="P46" s="214"/>
      <c r="Q46" s="214"/>
      <c r="R46" s="214"/>
    </row>
    <row r="47" spans="1:18" ht="15">
      <c r="A47" s="273" t="s">
        <v>300</v>
      </c>
      <c r="B47" s="355" t="s">
        <v>323</v>
      </c>
      <c r="C47" s="354"/>
      <c r="D47" s="353"/>
      <c r="E47" s="366">
        <v>0</v>
      </c>
      <c r="F47" s="280" t="s">
        <v>370</v>
      </c>
      <c r="G47" s="280" t="s">
        <v>370</v>
      </c>
      <c r="H47" s="280" t="s">
        <v>370</v>
      </c>
      <c r="I47" s="280" t="s">
        <v>370</v>
      </c>
      <c r="J47" s="279" t="s">
        <v>370</v>
      </c>
      <c r="K47" s="217" t="s">
        <v>414</v>
      </c>
      <c r="L47" s="214"/>
      <c r="M47" s="214"/>
      <c r="N47" s="214"/>
      <c r="O47" s="214"/>
      <c r="P47" s="214"/>
      <c r="Q47" s="214"/>
      <c r="R47" s="214"/>
    </row>
    <row r="48" spans="1:18" s="319" customFormat="1" ht="15">
      <c r="A48" s="365"/>
      <c r="B48" s="352"/>
      <c r="C48" s="351"/>
      <c r="D48" s="350"/>
      <c r="E48" s="364"/>
      <c r="F48" s="347"/>
      <c r="G48" s="368"/>
      <c r="H48" s="346"/>
      <c r="I48" s="368"/>
      <c r="J48" s="367"/>
      <c r="K48" s="217"/>
      <c r="L48" s="320"/>
      <c r="M48" s="320"/>
      <c r="N48" s="320"/>
      <c r="O48" s="320"/>
      <c r="P48" s="320"/>
      <c r="Q48" s="320"/>
      <c r="R48" s="320"/>
    </row>
    <row r="49" spans="1:18" ht="15">
      <c r="A49" s="273"/>
      <c r="B49" s="343" t="s">
        <v>324</v>
      </c>
      <c r="C49" s="275"/>
      <c r="D49" s="277"/>
      <c r="E49" s="366">
        <v>0</v>
      </c>
      <c r="F49" s="291">
        <v>0</v>
      </c>
      <c r="G49" s="291">
        <f>INT(((F49*$P$4/100)*100)+0.5)/100</f>
        <v>0</v>
      </c>
      <c r="H49" s="329">
        <v>0</v>
      </c>
      <c r="I49" s="291">
        <f>INT(((H49*$P$5/100)*100)+0.5)/100</f>
        <v>0</v>
      </c>
      <c r="J49" s="238">
        <f>IF(E49&lt;&gt;0,I49/E49,0)</f>
        <v>0</v>
      </c>
      <c r="K49" s="217" t="s">
        <v>415</v>
      </c>
      <c r="L49" s="214"/>
      <c r="M49" s="214"/>
      <c r="N49" s="214"/>
      <c r="O49" s="214"/>
      <c r="P49" s="214"/>
      <c r="Q49" s="214"/>
      <c r="R49" s="214"/>
    </row>
    <row r="50" spans="1:18" s="319" customFormat="1" ht="15">
      <c r="A50" s="365"/>
      <c r="B50" s="342"/>
      <c r="C50" s="326"/>
      <c r="D50" s="325"/>
      <c r="E50" s="364"/>
      <c r="F50" s="322"/>
      <c r="G50" s="322"/>
      <c r="H50" s="323"/>
      <c r="I50" s="322"/>
      <c r="J50" s="321"/>
      <c r="K50" s="217"/>
      <c r="L50" s="320"/>
      <c r="M50" s="320"/>
      <c r="N50" s="320"/>
      <c r="O50" s="320"/>
      <c r="P50" s="320"/>
      <c r="Q50" s="320"/>
      <c r="R50" s="320"/>
    </row>
    <row r="51" spans="1:18" ht="15.75" thickBot="1">
      <c r="A51" s="242" t="s">
        <v>325</v>
      </c>
      <c r="B51" s="241" t="s">
        <v>326</v>
      </c>
      <c r="C51" s="318"/>
      <c r="D51" s="317"/>
      <c r="E51" s="316">
        <f>+E46+E44+E42+E40+E38</f>
        <v>0</v>
      </c>
      <c r="F51" s="239">
        <f>+F46+F44+F42+F40</f>
        <v>0</v>
      </c>
      <c r="G51" s="239">
        <f>+G46+G44+G42+G40</f>
        <v>0</v>
      </c>
      <c r="H51" s="239">
        <f>+H46+H44+H42+H40</f>
        <v>0</v>
      </c>
      <c r="I51" s="239">
        <f>+I46+I44+I42+I40</f>
        <v>0</v>
      </c>
      <c r="J51" s="443">
        <f>IF(E51&lt;&gt;0,I51/E51,0)</f>
        <v>0</v>
      </c>
      <c r="K51" s="217"/>
      <c r="L51" s="214"/>
      <c r="M51" s="214"/>
      <c r="N51" s="214"/>
      <c r="O51" s="214"/>
      <c r="P51" s="214"/>
      <c r="Q51" s="214"/>
      <c r="R51" s="214"/>
    </row>
    <row r="52" spans="1:18" ht="15.75" thickTop="1">
      <c r="A52" s="272" t="s">
        <v>300</v>
      </c>
      <c r="B52" s="251" t="s">
        <v>327</v>
      </c>
      <c r="C52" s="275"/>
      <c r="D52" s="277"/>
      <c r="E52" s="256"/>
      <c r="F52" s="255"/>
      <c r="G52" s="255"/>
      <c r="H52" s="256"/>
      <c r="I52" s="255"/>
      <c r="J52" s="238"/>
      <c r="K52" s="217"/>
      <c r="L52" s="214"/>
      <c r="M52" s="214"/>
      <c r="N52" s="214"/>
      <c r="O52" s="214"/>
      <c r="P52" s="214"/>
      <c r="Q52" s="214"/>
      <c r="R52" s="214"/>
    </row>
    <row r="53" spans="1:18" ht="15">
      <c r="A53" s="264" t="s">
        <v>300</v>
      </c>
      <c r="B53" s="363"/>
      <c r="C53" s="275"/>
      <c r="D53" s="277"/>
      <c r="E53" s="276"/>
      <c r="F53" s="255"/>
      <c r="G53" s="255"/>
      <c r="H53" s="256"/>
      <c r="I53" s="255"/>
      <c r="J53" s="238"/>
      <c r="K53" s="217"/>
      <c r="L53" s="214"/>
      <c r="M53" s="214"/>
      <c r="N53" s="214"/>
      <c r="O53" s="214"/>
      <c r="P53" s="214"/>
      <c r="Q53" s="214"/>
      <c r="R53" s="214"/>
    </row>
    <row r="54" spans="1:18" ht="15">
      <c r="A54" s="246" t="s">
        <v>328</v>
      </c>
      <c r="B54" s="362" t="s">
        <v>329</v>
      </c>
      <c r="C54" s="275"/>
      <c r="D54" s="335"/>
      <c r="E54" s="341">
        <v>0</v>
      </c>
      <c r="F54" s="291">
        <v>0</v>
      </c>
      <c r="G54" s="291">
        <f>INT(((F54*$P$4/100)*100)+0.5)/100</f>
        <v>0</v>
      </c>
      <c r="H54" s="329">
        <v>0</v>
      </c>
      <c r="I54" s="291">
        <f>INT(((H54*$P$5/100)*100)+0.5)/100</f>
        <v>0</v>
      </c>
      <c r="J54" s="238">
        <f>IF(E54&lt;&gt;0,I54/E54,0)</f>
        <v>0</v>
      </c>
      <c r="K54" s="217"/>
      <c r="L54" s="214"/>
      <c r="M54" s="214"/>
      <c r="N54" s="214"/>
      <c r="O54" s="214"/>
      <c r="P54" s="214"/>
      <c r="Q54" s="214"/>
      <c r="R54" s="214"/>
    </row>
    <row r="55" spans="1:18" s="319" customFormat="1" ht="15">
      <c r="A55" s="328"/>
      <c r="B55" s="361"/>
      <c r="C55" s="326"/>
      <c r="D55" s="360"/>
      <c r="E55" s="339"/>
      <c r="F55" s="322"/>
      <c r="G55" s="322"/>
      <c r="H55" s="323"/>
      <c r="I55" s="322"/>
      <c r="J55" s="321"/>
      <c r="K55" s="217"/>
      <c r="L55" s="320"/>
      <c r="M55" s="320"/>
      <c r="N55" s="320"/>
      <c r="O55" s="320"/>
      <c r="P55" s="320"/>
      <c r="Q55" s="320"/>
      <c r="R55" s="320"/>
    </row>
    <row r="56" spans="1:18" ht="22.5">
      <c r="A56" s="246" t="s">
        <v>330</v>
      </c>
      <c r="B56" s="362" t="s">
        <v>331</v>
      </c>
      <c r="C56" s="275"/>
      <c r="D56" s="335"/>
      <c r="E56" s="341">
        <v>0</v>
      </c>
      <c r="F56" s="291">
        <v>0</v>
      </c>
      <c r="G56" s="291">
        <f>INT(((F56*$P$4/100)*100)+0.5)/100</f>
        <v>0</v>
      </c>
      <c r="H56" s="329">
        <v>0</v>
      </c>
      <c r="I56" s="291">
        <f>INT(((H56*$P$5/100)*100)+0.5)/100</f>
        <v>0</v>
      </c>
      <c r="J56" s="238">
        <f>IF(E56&lt;&gt;0,I56/E56,0)</f>
        <v>0</v>
      </c>
      <c r="K56" s="217"/>
      <c r="L56" s="214"/>
      <c r="M56" s="214"/>
      <c r="N56" s="214"/>
      <c r="O56" s="214"/>
      <c r="P56" s="214"/>
      <c r="Q56" s="214"/>
      <c r="R56" s="214"/>
    </row>
    <row r="57" spans="1:18" s="319" customFormat="1" ht="15">
      <c r="A57" s="328"/>
      <c r="B57" s="361"/>
      <c r="C57" s="326"/>
      <c r="D57" s="360"/>
      <c r="E57" s="339"/>
      <c r="F57" s="322"/>
      <c r="G57" s="322"/>
      <c r="H57" s="323"/>
      <c r="I57" s="322"/>
      <c r="J57" s="321"/>
      <c r="K57" s="217"/>
      <c r="L57" s="320"/>
      <c r="M57" s="320"/>
      <c r="N57" s="320"/>
      <c r="O57" s="320"/>
      <c r="P57" s="320"/>
      <c r="Q57" s="320"/>
      <c r="R57" s="320"/>
    </row>
    <row r="58" spans="1:18" ht="15">
      <c r="A58" s="246" t="s">
        <v>332</v>
      </c>
      <c r="B58" s="251" t="s">
        <v>333</v>
      </c>
      <c r="C58" s="275"/>
      <c r="D58" s="277"/>
      <c r="E58" s="341">
        <v>0</v>
      </c>
      <c r="F58" s="291">
        <v>0</v>
      </c>
      <c r="G58" s="291">
        <f>INT(((F58*$P$4/100)*100)+0.5)/100</f>
        <v>0</v>
      </c>
      <c r="H58" s="329">
        <v>0</v>
      </c>
      <c r="I58" s="291">
        <f>INT(((H58*$P$5/100)*100)+0.5)/100</f>
        <v>0</v>
      </c>
      <c r="J58" s="238">
        <f>IF(E58&lt;&gt;0,I58/E58,0)</f>
        <v>0</v>
      </c>
      <c r="K58" s="217"/>
      <c r="L58" s="214"/>
      <c r="M58" s="214"/>
      <c r="N58" s="214"/>
      <c r="O58" s="214"/>
      <c r="P58" s="214"/>
      <c r="Q58" s="214"/>
      <c r="R58" s="214"/>
    </row>
    <row r="59" spans="1:18" s="319" customFormat="1" ht="15">
      <c r="A59" s="328"/>
      <c r="B59" s="327"/>
      <c r="C59" s="326"/>
      <c r="D59" s="325"/>
      <c r="E59" s="339"/>
      <c r="F59" s="322"/>
      <c r="G59" s="322"/>
      <c r="H59" s="323"/>
      <c r="I59" s="322"/>
      <c r="J59" s="321"/>
      <c r="K59" s="217"/>
      <c r="L59" s="320"/>
      <c r="M59" s="320"/>
      <c r="N59" s="320"/>
      <c r="O59" s="320"/>
      <c r="P59" s="320"/>
      <c r="Q59" s="320"/>
      <c r="R59" s="320"/>
    </row>
    <row r="60" spans="1:18" ht="15">
      <c r="A60" s="246" t="s">
        <v>334</v>
      </c>
      <c r="B60" s="251" t="s">
        <v>335</v>
      </c>
      <c r="C60" s="275"/>
      <c r="D60" s="277"/>
      <c r="E60" s="341">
        <v>0</v>
      </c>
      <c r="F60" s="291">
        <v>0</v>
      </c>
      <c r="G60" s="291">
        <f>INT(((F60*$P$4/100)*100)+0.5)/100</f>
        <v>0</v>
      </c>
      <c r="H60" s="329">
        <v>0</v>
      </c>
      <c r="I60" s="291">
        <f>INT(((H60*$P$5/100)*100)+0.5)/100</f>
        <v>0</v>
      </c>
      <c r="J60" s="238">
        <f>IF(E60&lt;&gt;0,I60/E60,0)</f>
        <v>0</v>
      </c>
      <c r="K60" s="217"/>
      <c r="L60" s="214"/>
      <c r="M60" s="214"/>
      <c r="N60" s="214"/>
      <c r="O60" s="214"/>
      <c r="P60" s="214"/>
      <c r="Q60" s="214"/>
      <c r="R60" s="214"/>
    </row>
    <row r="61" spans="1:18" s="319" customFormat="1" ht="15">
      <c r="A61" s="328"/>
      <c r="B61" s="327"/>
      <c r="C61" s="326"/>
      <c r="D61" s="325"/>
      <c r="E61" s="339"/>
      <c r="F61" s="322"/>
      <c r="G61" s="322"/>
      <c r="H61" s="323"/>
      <c r="I61" s="322"/>
      <c r="J61" s="321"/>
      <c r="K61" s="217"/>
      <c r="L61" s="320"/>
      <c r="M61" s="320"/>
      <c r="N61" s="320"/>
      <c r="O61" s="320"/>
      <c r="P61" s="320"/>
      <c r="Q61" s="320"/>
      <c r="R61" s="320"/>
    </row>
    <row r="62" spans="1:18" ht="15">
      <c r="A62" s="246" t="s">
        <v>336</v>
      </c>
      <c r="B62" s="251" t="s">
        <v>337</v>
      </c>
      <c r="C62" s="275"/>
      <c r="D62" s="277"/>
      <c r="E62" s="341">
        <v>0</v>
      </c>
      <c r="F62" s="291">
        <v>0</v>
      </c>
      <c r="G62" s="291">
        <f>INT(((F62*$P$4/100)*100)+0.5)/100</f>
        <v>0</v>
      </c>
      <c r="H62" s="329">
        <v>0</v>
      </c>
      <c r="I62" s="291">
        <f>INT(((H62*$P$5/100)*100)+0.5)/100</f>
        <v>0</v>
      </c>
      <c r="J62" s="238">
        <f>IF(E62&lt;&gt;0,I62/E62,0)</f>
        <v>0</v>
      </c>
      <c r="K62" s="217"/>
      <c r="L62" s="214"/>
      <c r="M62" s="214"/>
      <c r="N62" s="214"/>
      <c r="O62" s="214"/>
      <c r="P62" s="214"/>
      <c r="Q62" s="214"/>
      <c r="R62" s="214"/>
    </row>
    <row r="63" spans="1:18" s="319" customFormat="1" ht="15">
      <c r="A63" s="328"/>
      <c r="B63" s="327"/>
      <c r="C63" s="326"/>
      <c r="D63" s="325"/>
      <c r="E63" s="339"/>
      <c r="F63" s="322"/>
      <c r="G63" s="322"/>
      <c r="H63" s="323"/>
      <c r="I63" s="322"/>
      <c r="J63" s="321"/>
      <c r="K63" s="217"/>
      <c r="L63" s="320"/>
      <c r="M63" s="320"/>
      <c r="N63" s="320"/>
      <c r="O63" s="320"/>
      <c r="P63" s="320"/>
      <c r="Q63" s="320"/>
      <c r="R63" s="320"/>
    </row>
    <row r="64" spans="1:18" ht="15.75" thickBot="1">
      <c r="A64" s="242" t="s">
        <v>338</v>
      </c>
      <c r="B64" s="241" t="s">
        <v>339</v>
      </c>
      <c r="C64" s="318"/>
      <c r="D64" s="317"/>
      <c r="E64" s="316">
        <f>+E62+E60+E58+E56+E54</f>
        <v>0</v>
      </c>
      <c r="F64" s="239">
        <f>+F62+F60+F58+F56+F54</f>
        <v>0</v>
      </c>
      <c r="G64" s="239">
        <f>+G62+G60+G58+G56+G54</f>
        <v>0</v>
      </c>
      <c r="H64" s="239">
        <f>+H62+H60+H58+H56+H54</f>
        <v>0</v>
      </c>
      <c r="I64" s="239">
        <f>+I62+I60+I58+I56+I54</f>
        <v>0</v>
      </c>
      <c r="J64" s="443">
        <f>IF(E64&lt;&gt;0,I64/E64,0)</f>
        <v>0</v>
      </c>
      <c r="K64" s="217"/>
      <c r="L64" s="214"/>
      <c r="M64" s="214"/>
      <c r="N64" s="214"/>
      <c r="O64" s="214"/>
      <c r="P64" s="214"/>
      <c r="Q64" s="214"/>
      <c r="R64" s="214"/>
    </row>
    <row r="65" spans="1:18" ht="15.75" thickTop="1">
      <c r="A65" s="273" t="s">
        <v>300</v>
      </c>
      <c r="B65" s="359"/>
      <c r="C65" s="358"/>
      <c r="D65" s="357"/>
      <c r="E65" s="256"/>
      <c r="F65" s="255"/>
      <c r="G65" s="255"/>
      <c r="H65" s="256"/>
      <c r="I65" s="255"/>
      <c r="J65" s="238"/>
      <c r="K65" s="217"/>
      <c r="L65" s="214"/>
      <c r="M65" s="214"/>
      <c r="N65" s="214"/>
      <c r="O65" s="214"/>
      <c r="P65" s="214"/>
      <c r="Q65" s="214"/>
      <c r="R65" s="214"/>
    </row>
    <row r="66" spans="1:18" ht="15">
      <c r="A66" s="272" t="s">
        <v>300</v>
      </c>
      <c r="B66" s="251" t="s">
        <v>340</v>
      </c>
      <c r="C66" s="275"/>
      <c r="D66" s="277"/>
      <c r="E66" s="256"/>
      <c r="F66" s="255"/>
      <c r="G66" s="255"/>
      <c r="H66" s="256"/>
      <c r="I66" s="255"/>
      <c r="J66" s="238"/>
      <c r="K66" s="217"/>
      <c r="L66" s="214"/>
      <c r="M66" s="214"/>
      <c r="N66" s="214"/>
      <c r="O66" s="214"/>
      <c r="P66" s="214"/>
      <c r="Q66" s="214"/>
      <c r="R66" s="214"/>
    </row>
    <row r="67" spans="1:18" ht="15">
      <c r="A67" s="271" t="s">
        <v>300</v>
      </c>
      <c r="B67" s="356"/>
      <c r="C67" s="292"/>
      <c r="D67" s="348"/>
      <c r="E67" s="256"/>
      <c r="F67" s="255"/>
      <c r="G67" s="255"/>
      <c r="H67" s="256"/>
      <c r="I67" s="255"/>
      <c r="J67" s="238"/>
      <c r="K67" s="217"/>
      <c r="L67" s="214"/>
      <c r="M67" s="214"/>
      <c r="N67" s="214"/>
      <c r="O67" s="214"/>
      <c r="P67" s="214"/>
      <c r="Q67" s="214"/>
      <c r="R67" s="214"/>
    </row>
    <row r="68" spans="1:18" ht="15">
      <c r="A68" s="246" t="s">
        <v>341</v>
      </c>
      <c r="B68" s="251" t="s">
        <v>342</v>
      </c>
      <c r="C68" s="275"/>
      <c r="D68" s="277"/>
      <c r="E68" s="341">
        <v>0</v>
      </c>
      <c r="F68" s="291">
        <v>0</v>
      </c>
      <c r="G68" s="291">
        <f>INT(((F68*$P$4/100)*100)+0.5)/100</f>
        <v>0</v>
      </c>
      <c r="H68" s="329">
        <v>0</v>
      </c>
      <c r="I68" s="291">
        <f>INT(((H68*$P$5/100)*100)+0.5)/100</f>
        <v>0</v>
      </c>
      <c r="J68" s="238">
        <f>IF(E68&lt;&gt;0,I68/E68,0)</f>
        <v>0</v>
      </c>
      <c r="K68" s="217"/>
      <c r="L68" s="214"/>
      <c r="M68" s="214"/>
      <c r="N68" s="214"/>
      <c r="O68" s="214"/>
      <c r="P68" s="214"/>
      <c r="Q68" s="214"/>
      <c r="R68" s="214"/>
    </row>
    <row r="69" spans="1:18" s="319" customFormat="1" ht="15">
      <c r="A69" s="328"/>
      <c r="B69" s="327"/>
      <c r="C69" s="326"/>
      <c r="D69" s="325"/>
      <c r="E69" s="339"/>
      <c r="F69" s="322"/>
      <c r="G69" s="322"/>
      <c r="H69" s="323"/>
      <c r="I69" s="322"/>
      <c r="J69" s="321"/>
      <c r="K69" s="217"/>
      <c r="L69" s="320"/>
      <c r="M69" s="320"/>
      <c r="N69" s="320"/>
      <c r="O69" s="320"/>
      <c r="P69" s="320"/>
      <c r="Q69" s="320"/>
      <c r="R69" s="320"/>
    </row>
    <row r="70" spans="1:18" ht="15">
      <c r="A70" s="246" t="s">
        <v>343</v>
      </c>
      <c r="B70" s="251" t="s">
        <v>344</v>
      </c>
      <c r="C70" s="275"/>
      <c r="D70" s="277"/>
      <c r="E70" s="341">
        <f>E71+E73+E75</f>
        <v>0</v>
      </c>
      <c r="F70" s="438">
        <f>F75</f>
        <v>0</v>
      </c>
      <c r="G70" s="445">
        <f>G75</f>
        <v>0</v>
      </c>
      <c r="H70" s="445">
        <f>H75</f>
        <v>0</v>
      </c>
      <c r="I70" s="445">
        <f>I75</f>
        <v>0</v>
      </c>
      <c r="J70" s="444">
        <f>IF(E70&lt;&gt;0,I70/E70,0)</f>
        <v>0</v>
      </c>
      <c r="K70" s="217"/>
      <c r="L70" s="214"/>
      <c r="M70" s="214"/>
      <c r="N70" s="214"/>
      <c r="O70" s="214"/>
      <c r="P70" s="214"/>
      <c r="Q70" s="214"/>
      <c r="R70" s="214"/>
    </row>
    <row r="71" spans="1:18" ht="15">
      <c r="A71" s="246"/>
      <c r="B71" s="355" t="s">
        <v>345</v>
      </c>
      <c r="C71" s="354"/>
      <c r="D71" s="353"/>
      <c r="E71" s="341">
        <v>0</v>
      </c>
      <c r="F71" s="267" t="s">
        <v>370</v>
      </c>
      <c r="G71" s="267" t="s">
        <v>370</v>
      </c>
      <c r="H71" s="267" t="s">
        <v>370</v>
      </c>
      <c r="I71" s="267" t="s">
        <v>370</v>
      </c>
      <c r="J71" s="266" t="s">
        <v>370</v>
      </c>
      <c r="K71" s="217" t="s">
        <v>416</v>
      </c>
      <c r="L71" s="214"/>
      <c r="M71" s="214"/>
      <c r="N71" s="214"/>
      <c r="O71" s="214"/>
      <c r="P71" s="214"/>
      <c r="Q71" s="214"/>
      <c r="R71" s="214"/>
    </row>
    <row r="72" spans="1:18" s="319" customFormat="1" ht="15">
      <c r="A72" s="328"/>
      <c r="B72" s="352"/>
      <c r="C72" s="351"/>
      <c r="D72" s="350"/>
      <c r="E72" s="339"/>
      <c r="F72" s="347"/>
      <c r="G72" s="345"/>
      <c r="H72" s="346"/>
      <c r="I72" s="345"/>
      <c r="J72" s="344"/>
      <c r="K72" s="217"/>
      <c r="L72" s="320"/>
      <c r="M72" s="320"/>
      <c r="N72" s="320"/>
      <c r="O72" s="320"/>
      <c r="P72" s="320"/>
      <c r="Q72" s="320"/>
      <c r="R72" s="320"/>
    </row>
    <row r="73" spans="1:18" ht="15">
      <c r="A73" s="246"/>
      <c r="B73" s="349" t="s">
        <v>346</v>
      </c>
      <c r="C73" s="292"/>
      <c r="D73" s="348"/>
      <c r="E73" s="341">
        <v>0</v>
      </c>
      <c r="F73" s="267" t="s">
        <v>370</v>
      </c>
      <c r="G73" s="267" t="s">
        <v>370</v>
      </c>
      <c r="H73" s="267" t="s">
        <v>370</v>
      </c>
      <c r="I73" s="267" t="s">
        <v>370</v>
      </c>
      <c r="J73" s="266" t="s">
        <v>370</v>
      </c>
      <c r="K73" s="217" t="s">
        <v>417</v>
      </c>
      <c r="L73" s="214"/>
      <c r="M73" s="214"/>
      <c r="N73" s="214"/>
      <c r="O73" s="214"/>
      <c r="P73" s="214"/>
      <c r="Q73" s="214"/>
      <c r="R73" s="214"/>
    </row>
    <row r="74" spans="1:18" s="319" customFormat="1" ht="15">
      <c r="A74" s="328"/>
      <c r="B74" s="342"/>
      <c r="C74" s="326"/>
      <c r="D74" s="325"/>
      <c r="E74" s="339"/>
      <c r="F74" s="347"/>
      <c r="G74" s="345"/>
      <c r="H74" s="346"/>
      <c r="I74" s="345"/>
      <c r="J74" s="344"/>
      <c r="K74" s="217"/>
      <c r="L74" s="320"/>
      <c r="M74" s="320"/>
      <c r="N74" s="320"/>
      <c r="O74" s="320"/>
      <c r="P74" s="320"/>
      <c r="Q74" s="320"/>
      <c r="R74" s="320"/>
    </row>
    <row r="75" spans="1:18" ht="15">
      <c r="A75" s="246"/>
      <c r="B75" s="343" t="s">
        <v>347</v>
      </c>
      <c r="C75" s="275"/>
      <c r="D75" s="277"/>
      <c r="E75" s="341">
        <v>0</v>
      </c>
      <c r="F75" s="291">
        <v>0</v>
      </c>
      <c r="G75" s="291">
        <f>INT(((F75*$P$4/100)*100)+0.5)/100</f>
        <v>0</v>
      </c>
      <c r="H75" s="329">
        <v>0</v>
      </c>
      <c r="I75" s="291">
        <f>INT(((H75*$P$5/100)*100)+0.5)/100</f>
        <v>0</v>
      </c>
      <c r="J75" s="238">
        <f>IF(E75&lt;&gt;0,I75/E75,0)</f>
        <v>0</v>
      </c>
      <c r="K75" s="217" t="s">
        <v>453</v>
      </c>
      <c r="L75" s="214"/>
      <c r="M75" s="214"/>
      <c r="N75" s="214"/>
      <c r="O75" s="214"/>
      <c r="P75" s="214"/>
      <c r="Q75" s="214"/>
      <c r="R75" s="214"/>
    </row>
    <row r="76" spans="1:18" s="319" customFormat="1" ht="15">
      <c r="A76" s="328"/>
      <c r="B76" s="342"/>
      <c r="C76" s="326"/>
      <c r="D76" s="325"/>
      <c r="E76" s="339"/>
      <c r="F76" s="322"/>
      <c r="G76" s="322"/>
      <c r="H76" s="323"/>
      <c r="I76" s="322"/>
      <c r="J76" s="321"/>
      <c r="K76" s="217"/>
      <c r="L76" s="320"/>
      <c r="M76" s="320"/>
      <c r="N76" s="320"/>
      <c r="O76" s="320"/>
      <c r="P76" s="320"/>
      <c r="Q76" s="320"/>
      <c r="R76" s="320"/>
    </row>
    <row r="77" spans="1:18" ht="15">
      <c r="A77" s="246" t="s">
        <v>348</v>
      </c>
      <c r="B77" s="251" t="s">
        <v>349</v>
      </c>
      <c r="C77" s="275"/>
      <c r="D77" s="277"/>
      <c r="E77" s="341">
        <f>E78+E80+E82</f>
        <v>0</v>
      </c>
      <c r="F77" s="438">
        <f>F82</f>
        <v>0</v>
      </c>
      <c r="G77" s="445">
        <f>G82</f>
        <v>0</v>
      </c>
      <c r="H77" s="445">
        <f>H82</f>
        <v>0</v>
      </c>
      <c r="I77" s="445">
        <f>I82</f>
        <v>0</v>
      </c>
      <c r="J77" s="444">
        <f>IF(E77&lt;&gt;0,I77/E77,0)</f>
        <v>0</v>
      </c>
      <c r="K77" s="217"/>
      <c r="L77" s="214"/>
      <c r="M77" s="214"/>
      <c r="N77" s="214"/>
      <c r="O77" s="214"/>
      <c r="P77" s="214"/>
      <c r="Q77" s="214"/>
      <c r="R77" s="214"/>
    </row>
    <row r="78" spans="1:18" ht="15">
      <c r="A78" s="246"/>
      <c r="B78" s="355" t="s">
        <v>350</v>
      </c>
      <c r="C78" s="354"/>
      <c r="D78" s="353"/>
      <c r="E78" s="341">
        <v>0</v>
      </c>
      <c r="F78" s="267" t="s">
        <v>370</v>
      </c>
      <c r="G78" s="267" t="s">
        <v>370</v>
      </c>
      <c r="H78" s="267" t="s">
        <v>370</v>
      </c>
      <c r="I78" s="267" t="s">
        <v>370</v>
      </c>
      <c r="J78" s="266" t="s">
        <v>370</v>
      </c>
      <c r="K78" s="217" t="s">
        <v>418</v>
      </c>
      <c r="L78" s="214"/>
      <c r="M78" s="214"/>
      <c r="N78" s="214"/>
      <c r="O78" s="214"/>
      <c r="P78" s="214"/>
      <c r="Q78" s="214"/>
      <c r="R78" s="214"/>
    </row>
    <row r="79" spans="1:18" s="319" customFormat="1" ht="15">
      <c r="A79" s="328"/>
      <c r="B79" s="352"/>
      <c r="C79" s="351"/>
      <c r="D79" s="350"/>
      <c r="E79" s="339"/>
      <c r="F79" s="347"/>
      <c r="G79" s="345"/>
      <c r="H79" s="346"/>
      <c r="I79" s="345"/>
      <c r="J79" s="344"/>
      <c r="K79" s="217"/>
      <c r="L79" s="320"/>
      <c r="M79" s="320"/>
      <c r="N79" s="320"/>
      <c r="O79" s="320"/>
      <c r="P79" s="320"/>
      <c r="Q79" s="320"/>
      <c r="R79" s="320"/>
    </row>
    <row r="80" spans="1:18" ht="15">
      <c r="A80" s="246"/>
      <c r="B80" s="349" t="s">
        <v>351</v>
      </c>
      <c r="C80" s="292"/>
      <c r="D80" s="348"/>
      <c r="E80" s="341">
        <v>0</v>
      </c>
      <c r="F80" s="267" t="s">
        <v>370</v>
      </c>
      <c r="G80" s="267" t="s">
        <v>370</v>
      </c>
      <c r="H80" s="267" t="s">
        <v>370</v>
      </c>
      <c r="I80" s="267" t="s">
        <v>370</v>
      </c>
      <c r="J80" s="266" t="s">
        <v>370</v>
      </c>
      <c r="K80" s="217" t="s">
        <v>419</v>
      </c>
      <c r="L80" s="214"/>
      <c r="M80" s="214"/>
      <c r="N80" s="214"/>
      <c r="O80" s="214"/>
      <c r="P80" s="214"/>
      <c r="Q80" s="214"/>
      <c r="R80" s="214"/>
    </row>
    <row r="81" spans="1:18" s="319" customFormat="1" ht="15">
      <c r="A81" s="328"/>
      <c r="B81" s="342"/>
      <c r="C81" s="326"/>
      <c r="D81" s="325"/>
      <c r="E81" s="339"/>
      <c r="F81" s="347"/>
      <c r="G81" s="345"/>
      <c r="H81" s="346"/>
      <c r="I81" s="345"/>
      <c r="J81" s="344"/>
      <c r="K81" s="217"/>
      <c r="L81" s="320"/>
      <c r="M81" s="320"/>
      <c r="N81" s="320"/>
      <c r="O81" s="320"/>
      <c r="P81" s="320"/>
      <c r="Q81" s="320"/>
      <c r="R81" s="320"/>
    </row>
    <row r="82" spans="1:18" ht="15">
      <c r="A82" s="246"/>
      <c r="B82" s="343" t="s">
        <v>352</v>
      </c>
      <c r="C82" s="275"/>
      <c r="D82" s="277"/>
      <c r="E82" s="341">
        <v>0</v>
      </c>
      <c r="F82" s="291">
        <v>0</v>
      </c>
      <c r="G82" s="291">
        <f>INT(((F82*$P$4/100)*100)+0.5)/100</f>
        <v>0</v>
      </c>
      <c r="H82" s="329">
        <v>0</v>
      </c>
      <c r="I82" s="291">
        <f>INT(((H82*$P$5/100)*100)+0.5)/100</f>
        <v>0</v>
      </c>
      <c r="J82" s="238">
        <f>IF(E82&lt;&gt;0,I82/E82,0)</f>
        <v>0</v>
      </c>
      <c r="K82" s="217" t="s">
        <v>420</v>
      </c>
      <c r="L82" s="214"/>
      <c r="M82" s="214"/>
      <c r="N82" s="214"/>
      <c r="O82" s="214"/>
      <c r="P82" s="214"/>
      <c r="Q82" s="214"/>
      <c r="R82" s="214"/>
    </row>
    <row r="83" spans="1:18" s="319" customFormat="1" ht="15">
      <c r="A83" s="328"/>
      <c r="B83" s="342"/>
      <c r="C83" s="326"/>
      <c r="D83" s="325"/>
      <c r="E83" s="339"/>
      <c r="F83" s="322"/>
      <c r="G83" s="322"/>
      <c r="H83" s="323"/>
      <c r="I83" s="322"/>
      <c r="J83" s="321"/>
      <c r="K83" s="217"/>
      <c r="L83" s="320"/>
      <c r="M83" s="320"/>
      <c r="N83" s="320"/>
      <c r="O83" s="320"/>
      <c r="P83" s="320"/>
      <c r="Q83" s="320"/>
      <c r="R83" s="320"/>
    </row>
    <row r="84" spans="1:18" ht="15">
      <c r="A84" s="246" t="s">
        <v>353</v>
      </c>
      <c r="B84" s="251" t="s">
        <v>354</v>
      </c>
      <c r="C84" s="275"/>
      <c r="D84" s="277"/>
      <c r="E84" s="341">
        <v>0</v>
      </c>
      <c r="F84" s="291">
        <v>0</v>
      </c>
      <c r="G84" s="291">
        <f>INT(((F84*$P$4/100)*100)+0.5)/100</f>
        <v>0</v>
      </c>
      <c r="H84" s="329">
        <v>0</v>
      </c>
      <c r="I84" s="291">
        <f>INT(((H84*$P$5/100)*100)+0.5)/100</f>
        <v>0</v>
      </c>
      <c r="J84" s="238">
        <f>IF(E84&lt;&gt;0,I84/E84,0)</f>
        <v>0</v>
      </c>
      <c r="K84" s="217"/>
      <c r="L84" s="214"/>
      <c r="M84" s="214"/>
      <c r="N84" s="214"/>
      <c r="O84" s="214"/>
      <c r="P84" s="214"/>
      <c r="Q84" s="214"/>
      <c r="R84" s="214"/>
    </row>
    <row r="85" spans="1:18" s="319" customFormat="1" ht="15">
      <c r="A85" s="328"/>
      <c r="B85" s="327"/>
      <c r="C85" s="326"/>
      <c r="D85" s="325"/>
      <c r="E85" s="339"/>
      <c r="F85" s="322"/>
      <c r="G85" s="322"/>
      <c r="H85" s="323"/>
      <c r="I85" s="322"/>
      <c r="J85" s="321"/>
      <c r="K85" s="217"/>
      <c r="L85" s="320"/>
      <c r="M85" s="320"/>
      <c r="N85" s="320"/>
      <c r="O85" s="320"/>
      <c r="P85" s="320"/>
      <c r="Q85" s="320"/>
      <c r="R85" s="320"/>
    </row>
    <row r="86" spans="1:18" ht="15">
      <c r="A86" s="260" t="s">
        <v>355</v>
      </c>
      <c r="B86" s="251" t="s">
        <v>356</v>
      </c>
      <c r="C86" s="275"/>
      <c r="D86" s="277"/>
      <c r="E86" s="341">
        <v>0</v>
      </c>
      <c r="F86" s="291">
        <v>0</v>
      </c>
      <c r="G86" s="291">
        <f>INT(((F86*$P$4/100)*100)+0.5)/100</f>
        <v>0</v>
      </c>
      <c r="H86" s="329">
        <v>0</v>
      </c>
      <c r="I86" s="291">
        <f>INT(((H86*$P$5/100)*100)+0.5)/100</f>
        <v>0</v>
      </c>
      <c r="J86" s="238">
        <f>IF(E86&lt;&gt;0,I86/E86,0)</f>
        <v>0</v>
      </c>
      <c r="K86" s="217"/>
      <c r="L86" s="214"/>
      <c r="M86" s="214"/>
      <c r="N86" s="214"/>
      <c r="O86" s="214"/>
      <c r="P86" s="214"/>
      <c r="Q86" s="214"/>
      <c r="R86" s="214"/>
    </row>
    <row r="87" spans="1:18" s="319" customFormat="1" ht="15">
      <c r="A87" s="340"/>
      <c r="B87" s="327"/>
      <c r="C87" s="326"/>
      <c r="D87" s="325"/>
      <c r="E87" s="339"/>
      <c r="F87" s="322"/>
      <c r="G87" s="322"/>
      <c r="H87" s="323"/>
      <c r="I87" s="322"/>
      <c r="J87" s="321"/>
      <c r="K87" s="217"/>
      <c r="L87" s="320"/>
      <c r="M87" s="320"/>
      <c r="N87" s="320"/>
      <c r="O87" s="320"/>
      <c r="P87" s="320"/>
      <c r="Q87" s="320"/>
      <c r="R87" s="320"/>
    </row>
    <row r="88" spans="1:18" ht="15.75" thickBot="1">
      <c r="A88" s="242" t="s">
        <v>357</v>
      </c>
      <c r="B88" s="241" t="s">
        <v>358</v>
      </c>
      <c r="C88" s="318"/>
      <c r="D88" s="317"/>
      <c r="E88" s="316">
        <f>+E86+E84+E77+E70+E68</f>
        <v>0</v>
      </c>
      <c r="F88" s="239">
        <f>+F86+F84+F77+F70+F68</f>
        <v>0</v>
      </c>
      <c r="G88" s="239">
        <f>+G86+G84+G77+G70+G68</f>
        <v>0</v>
      </c>
      <c r="H88" s="239">
        <f>+H86+H84+H77+H70+H68</f>
        <v>0</v>
      </c>
      <c r="I88" s="239">
        <f>+I86+I84+I77+I70+I68</f>
        <v>0</v>
      </c>
      <c r="J88" s="443">
        <f>IF(E88&lt;&gt;0,I88/E88,0)</f>
        <v>0</v>
      </c>
      <c r="K88" s="217"/>
      <c r="L88" s="214"/>
      <c r="M88" s="214"/>
      <c r="N88" s="214"/>
      <c r="O88" s="214"/>
      <c r="P88" s="214"/>
      <c r="Q88" s="214"/>
      <c r="R88" s="214"/>
    </row>
    <row r="89" spans="1:18" ht="15.75" thickTop="1">
      <c r="A89" s="250"/>
      <c r="B89" s="253"/>
      <c r="C89" s="338"/>
      <c r="D89" s="337"/>
      <c r="E89" s="336"/>
      <c r="F89" s="243"/>
      <c r="G89" s="243"/>
      <c r="H89" s="244"/>
      <c r="I89" s="243"/>
      <c r="J89" s="238"/>
      <c r="K89" s="217"/>
      <c r="L89" s="214"/>
      <c r="M89" s="214"/>
      <c r="N89" s="214"/>
      <c r="O89" s="214"/>
      <c r="P89" s="214"/>
      <c r="Q89" s="214"/>
      <c r="R89" s="214"/>
    </row>
    <row r="90" spans="1:18" ht="15">
      <c r="A90" s="250"/>
      <c r="B90" s="251" t="s">
        <v>359</v>
      </c>
      <c r="C90" s="275"/>
      <c r="D90" s="277"/>
      <c r="E90" s="334"/>
      <c r="F90" s="243"/>
      <c r="G90" s="243"/>
      <c r="H90" s="244"/>
      <c r="I90" s="243"/>
      <c r="J90" s="238"/>
      <c r="K90" s="217"/>
      <c r="L90" s="214"/>
      <c r="M90" s="214"/>
      <c r="N90" s="214"/>
      <c r="O90" s="214"/>
      <c r="P90" s="214"/>
      <c r="Q90" s="214"/>
      <c r="R90" s="214"/>
    </row>
    <row r="91" spans="1:18" ht="15">
      <c r="A91" s="250"/>
      <c r="B91" s="249"/>
      <c r="C91" s="275"/>
      <c r="D91" s="335"/>
      <c r="E91" s="334"/>
      <c r="F91" s="243"/>
      <c r="G91" s="243"/>
      <c r="H91" s="244"/>
      <c r="I91" s="243"/>
      <c r="J91" s="238"/>
      <c r="K91" s="217"/>
      <c r="L91" s="214"/>
      <c r="M91" s="214"/>
      <c r="N91" s="214"/>
      <c r="O91" s="214"/>
      <c r="P91" s="214"/>
      <c r="Q91" s="214"/>
      <c r="R91" s="214"/>
    </row>
    <row r="92" spans="1:18" ht="15">
      <c r="A92" s="246" t="s">
        <v>360</v>
      </c>
      <c r="B92" s="251" t="s">
        <v>361</v>
      </c>
      <c r="C92" s="275"/>
      <c r="D92" s="277"/>
      <c r="E92" s="330">
        <v>0</v>
      </c>
      <c r="F92" s="291">
        <v>0</v>
      </c>
      <c r="G92" s="291">
        <f>INT(((F92*$P$4/100)*100)+0.5)/100</f>
        <v>0</v>
      </c>
      <c r="H92" s="329">
        <v>0</v>
      </c>
      <c r="I92" s="291">
        <f>INT(((H92*$P$5/100)*100)+0.5)/100</f>
        <v>0</v>
      </c>
      <c r="J92" s="238">
        <f>IF(E92&lt;&gt;0,I92/E92,0)</f>
        <v>0</v>
      </c>
      <c r="K92" s="217"/>
      <c r="L92" s="214"/>
      <c r="M92" s="214"/>
      <c r="N92" s="214"/>
      <c r="O92" s="214"/>
      <c r="P92" s="214"/>
      <c r="Q92" s="214"/>
      <c r="R92" s="214"/>
    </row>
    <row r="93" spans="1:18" s="319" customFormat="1" ht="15">
      <c r="A93" s="328"/>
      <c r="B93" s="327"/>
      <c r="C93" s="326"/>
      <c r="D93" s="325"/>
      <c r="E93" s="333"/>
      <c r="F93" s="331"/>
      <c r="G93" s="331"/>
      <c r="H93" s="332"/>
      <c r="I93" s="331"/>
      <c r="J93" s="321"/>
      <c r="K93" s="217"/>
      <c r="L93" s="320"/>
      <c r="M93" s="320"/>
      <c r="N93" s="320"/>
      <c r="O93" s="320"/>
      <c r="P93" s="320"/>
      <c r="Q93" s="320"/>
      <c r="R93" s="320"/>
    </row>
    <row r="94" spans="1:18" ht="15">
      <c r="A94" s="246" t="s">
        <v>362</v>
      </c>
      <c r="B94" s="251" t="s">
        <v>363</v>
      </c>
      <c r="C94" s="275"/>
      <c r="D94" s="277"/>
      <c r="E94" s="330">
        <v>0</v>
      </c>
      <c r="F94" s="291">
        <v>0</v>
      </c>
      <c r="G94" s="291">
        <f>INT(((F94*$P$4/100)*100)+0.5)/100</f>
        <v>0</v>
      </c>
      <c r="H94" s="329">
        <v>0</v>
      </c>
      <c r="I94" s="291">
        <f>INT(((H94*$P$5/100)*100)+0.5)/100</f>
        <v>0</v>
      </c>
      <c r="J94" s="238">
        <f>IF(E94&lt;&gt;0,I94/E94,0)</f>
        <v>0</v>
      </c>
      <c r="K94" s="217"/>
      <c r="L94" s="214"/>
      <c r="M94" s="214"/>
      <c r="N94" s="214"/>
      <c r="O94" s="214"/>
      <c r="P94" s="214"/>
      <c r="Q94" s="214"/>
      <c r="R94" s="214"/>
    </row>
    <row r="95" spans="1:18" s="319" customFormat="1" ht="15">
      <c r="A95" s="328"/>
      <c r="B95" s="327"/>
      <c r="C95" s="326"/>
      <c r="D95" s="325"/>
      <c r="E95" s="324"/>
      <c r="F95" s="322"/>
      <c r="G95" s="322"/>
      <c r="H95" s="323"/>
      <c r="I95" s="322"/>
      <c r="J95" s="321"/>
      <c r="K95" s="217"/>
      <c r="L95" s="320"/>
      <c r="M95" s="320"/>
      <c r="N95" s="320"/>
      <c r="O95" s="320"/>
      <c r="P95" s="320"/>
      <c r="Q95" s="320"/>
      <c r="R95" s="320"/>
    </row>
    <row r="96" spans="1:18" ht="15">
      <c r="A96" s="246" t="s">
        <v>364</v>
      </c>
      <c r="B96" s="251" t="s">
        <v>365</v>
      </c>
      <c r="C96" s="275"/>
      <c r="D96" s="277"/>
      <c r="E96" s="330">
        <v>0</v>
      </c>
      <c r="F96" s="291">
        <v>0</v>
      </c>
      <c r="G96" s="291">
        <f>INT(((F96*$P$4/100)*100)+0.5)/100</f>
        <v>0</v>
      </c>
      <c r="H96" s="329">
        <v>0</v>
      </c>
      <c r="I96" s="291">
        <f>INT(((H96*$P$5/100)*100)+0.5)/100</f>
        <v>0</v>
      </c>
      <c r="J96" s="238">
        <f>IF(E96&lt;&gt;0,I96/E96,0)</f>
        <v>0</v>
      </c>
      <c r="K96" s="217"/>
      <c r="L96" s="214"/>
      <c r="M96" s="214"/>
      <c r="N96" s="214"/>
      <c r="O96" s="214"/>
      <c r="P96" s="214"/>
      <c r="Q96" s="214"/>
      <c r="R96" s="214"/>
    </row>
    <row r="97" spans="1:18" s="319" customFormat="1" ht="15">
      <c r="A97" s="328"/>
      <c r="B97" s="327"/>
      <c r="C97" s="326"/>
      <c r="D97" s="325"/>
      <c r="E97" s="324"/>
      <c r="F97" s="322"/>
      <c r="G97" s="322"/>
      <c r="H97" s="323"/>
      <c r="I97" s="322"/>
      <c r="J97" s="321"/>
      <c r="K97" s="217"/>
      <c r="L97" s="320"/>
      <c r="M97" s="320"/>
      <c r="N97" s="320"/>
      <c r="O97" s="320"/>
      <c r="P97" s="320"/>
      <c r="Q97" s="320"/>
      <c r="R97" s="320"/>
    </row>
    <row r="98" spans="1:18" ht="15">
      <c r="A98" s="246" t="s">
        <v>366</v>
      </c>
      <c r="B98" s="251" t="s">
        <v>367</v>
      </c>
      <c r="C98" s="275"/>
      <c r="D98" s="277"/>
      <c r="E98" s="330">
        <v>0</v>
      </c>
      <c r="F98" s="291">
        <v>0</v>
      </c>
      <c r="G98" s="291">
        <f>INT(((F98*$P$4/100)*100)+0.5)/100</f>
        <v>0</v>
      </c>
      <c r="H98" s="329">
        <v>0</v>
      </c>
      <c r="I98" s="291">
        <f>INT(((H98*$P$5/100)*100)+0.5)/100</f>
        <v>0</v>
      </c>
      <c r="J98" s="238">
        <f>IF(E98&lt;&gt;0,I98/E98,0)</f>
        <v>0</v>
      </c>
      <c r="K98" s="217"/>
      <c r="L98" s="214"/>
      <c r="M98" s="214"/>
      <c r="N98" s="214"/>
      <c r="O98" s="214"/>
      <c r="P98" s="214"/>
      <c r="Q98" s="214"/>
      <c r="R98" s="214"/>
    </row>
    <row r="99" spans="1:18" s="319" customFormat="1" ht="15">
      <c r="A99" s="328"/>
      <c r="B99" s="327"/>
      <c r="C99" s="326"/>
      <c r="D99" s="325"/>
      <c r="E99" s="324"/>
      <c r="F99" s="322"/>
      <c r="G99" s="322"/>
      <c r="H99" s="323"/>
      <c r="I99" s="322"/>
      <c r="J99" s="321"/>
      <c r="K99" s="217"/>
      <c r="L99" s="320"/>
      <c r="M99" s="320"/>
      <c r="N99" s="320"/>
      <c r="O99" s="320"/>
      <c r="P99" s="320"/>
      <c r="Q99" s="320"/>
      <c r="R99" s="320"/>
    </row>
    <row r="100" spans="1:18" ht="15.75" thickBot="1">
      <c r="A100" s="242" t="s">
        <v>368</v>
      </c>
      <c r="B100" s="241" t="s">
        <v>369</v>
      </c>
      <c r="C100" s="318"/>
      <c r="D100" s="317"/>
      <c r="E100" s="316">
        <f>+E98+E96+E94+E92</f>
        <v>0</v>
      </c>
      <c r="F100" s="239">
        <f>+F98+F96+F94+F92</f>
        <v>0</v>
      </c>
      <c r="G100" s="239">
        <f>+G98+G96+G94+G92</f>
        <v>0</v>
      </c>
      <c r="H100" s="239">
        <f>+H98+H96+H94+H92</f>
        <v>0</v>
      </c>
      <c r="I100" s="239">
        <f>+I98+I96+I94+I92</f>
        <v>0</v>
      </c>
      <c r="J100" s="443">
        <f>IF(E100&lt;&gt;0,I100/E100,0)</f>
        <v>0</v>
      </c>
      <c r="K100" s="217"/>
      <c r="L100" s="214"/>
      <c r="M100" s="214"/>
      <c r="N100" s="214"/>
      <c r="O100" s="214"/>
      <c r="P100" s="214"/>
      <c r="Q100" s="214"/>
      <c r="R100" s="214"/>
    </row>
    <row r="101" spans="1:18" ht="15.75" thickTop="1">
      <c r="A101" s="157" t="s">
        <v>300</v>
      </c>
      <c r="B101" s="158"/>
      <c r="C101" s="315"/>
      <c r="D101" s="315"/>
      <c r="E101" s="314"/>
      <c r="F101" s="167"/>
      <c r="G101" s="167"/>
      <c r="H101" s="168"/>
      <c r="I101" s="167"/>
      <c r="J101" s="169"/>
      <c r="K101" s="214"/>
      <c r="L101" s="214"/>
      <c r="M101" s="214"/>
      <c r="N101" s="214"/>
      <c r="O101" s="214"/>
      <c r="P101" s="214"/>
      <c r="Q101" s="214"/>
      <c r="R101" s="214"/>
    </row>
    <row r="102" spans="1:18" ht="15">
      <c r="A102" s="157"/>
      <c r="B102" s="308" t="s">
        <v>379</v>
      </c>
      <c r="C102" s="307"/>
      <c r="D102" s="307"/>
      <c r="E102" s="313">
        <f>+E35+E51+E64+E88+E100</f>
        <v>0</v>
      </c>
      <c r="F102" s="166">
        <f>+F35+F51+F64+F88+F100</f>
        <v>0</v>
      </c>
      <c r="G102" s="166">
        <f>+G35+G51+G64+G88+G100</f>
        <v>0</v>
      </c>
      <c r="H102" s="170">
        <f>+H35+H51+H64+H88+H100</f>
        <v>0</v>
      </c>
      <c r="I102" s="166">
        <f>+I35+I51+I64+I88+I100</f>
        <v>0</v>
      </c>
      <c r="J102" s="211">
        <f>IF(E102&lt;&gt;0,I102/E102,0)</f>
        <v>0</v>
      </c>
      <c r="K102" s="221" t="s">
        <v>378</v>
      </c>
      <c r="L102" s="214"/>
      <c r="M102" s="214"/>
      <c r="N102" s="214"/>
      <c r="O102" s="214"/>
      <c r="P102" s="214"/>
      <c r="Q102" s="214"/>
      <c r="R102" s="214"/>
    </row>
    <row r="103" spans="1:18" ht="15.75" thickBot="1">
      <c r="A103" s="160"/>
      <c r="B103" s="161"/>
      <c r="C103" s="312"/>
      <c r="D103" s="312"/>
      <c r="E103" s="311"/>
      <c r="F103" s="171"/>
      <c r="G103" s="171"/>
      <c r="H103" s="172"/>
      <c r="I103" s="171"/>
      <c r="J103" s="173"/>
      <c r="K103" s="214"/>
      <c r="L103" s="214"/>
      <c r="M103" s="214"/>
      <c r="N103" s="214"/>
      <c r="O103" s="214"/>
      <c r="P103" s="214"/>
      <c r="Q103" s="214"/>
      <c r="R103" s="214"/>
    </row>
    <row r="104" spans="1:18" ht="15.75" thickTop="1">
      <c r="A104" s="162" t="s">
        <v>300</v>
      </c>
      <c r="B104" s="163"/>
      <c r="C104" s="310"/>
      <c r="D104" s="310"/>
      <c r="E104" s="309"/>
      <c r="F104" s="118"/>
      <c r="G104" s="118"/>
      <c r="H104" s="119"/>
      <c r="I104" s="118"/>
      <c r="J104" s="174"/>
      <c r="K104" s="214"/>
      <c r="L104" s="214"/>
      <c r="M104" s="214"/>
      <c r="N104" s="214"/>
      <c r="O104" s="214"/>
      <c r="P104" s="214"/>
      <c r="Q104" s="214"/>
      <c r="R104" s="214"/>
    </row>
    <row r="105" spans="1:18" ht="15">
      <c r="A105" s="162"/>
      <c r="B105" s="308" t="s">
        <v>380</v>
      </c>
      <c r="C105" s="307"/>
      <c r="D105" s="307"/>
      <c r="E105" s="306">
        <f>+E102-E108</f>
        <v>0</v>
      </c>
      <c r="F105" s="175">
        <f>+F102-F108</f>
        <v>0</v>
      </c>
      <c r="G105" s="175">
        <f>+G102-G108</f>
        <v>0</v>
      </c>
      <c r="H105" s="212">
        <f>+H102-H108</f>
        <v>0</v>
      </c>
      <c r="I105" s="175">
        <f>+I102-I108</f>
        <v>0</v>
      </c>
      <c r="J105" s="211">
        <f>IF(E105&lt;&gt;0,I105/E105,0)</f>
        <v>0</v>
      </c>
      <c r="K105" s="221" t="s">
        <v>381</v>
      </c>
      <c r="L105" s="214"/>
      <c r="M105" s="214"/>
      <c r="N105" s="214"/>
      <c r="O105" s="214"/>
      <c r="P105" s="214"/>
      <c r="Q105" s="214"/>
      <c r="R105" s="214"/>
    </row>
    <row r="106" spans="1:18" ht="15.75" thickBot="1">
      <c r="A106" s="164"/>
      <c r="B106" s="165"/>
      <c r="C106" s="305"/>
      <c r="D106" s="305"/>
      <c r="E106" s="304"/>
      <c r="F106" s="176"/>
      <c r="G106" s="176"/>
      <c r="H106" s="177"/>
      <c r="I106" s="176"/>
      <c r="J106" s="178"/>
      <c r="K106" s="214"/>
      <c r="L106" s="214"/>
      <c r="M106" s="214"/>
      <c r="N106" s="214"/>
      <c r="O106" s="214"/>
      <c r="P106" s="214"/>
      <c r="Q106" s="214"/>
      <c r="R106" s="214"/>
    </row>
    <row r="107" spans="1:18" ht="15.75" thickTop="1">
      <c r="A107" s="162" t="s">
        <v>300</v>
      </c>
      <c r="B107" s="163"/>
      <c r="C107" s="310"/>
      <c r="D107" s="310"/>
      <c r="E107" s="309"/>
      <c r="F107" s="118"/>
      <c r="G107" s="118"/>
      <c r="H107" s="119"/>
      <c r="I107" s="118"/>
      <c r="J107" s="174"/>
      <c r="K107" s="214"/>
      <c r="L107" s="214"/>
      <c r="M107" s="214"/>
      <c r="N107" s="214"/>
      <c r="O107" s="214"/>
      <c r="P107" s="214"/>
      <c r="Q107" s="214"/>
      <c r="R107" s="214"/>
    </row>
    <row r="108" spans="1:18" ht="15">
      <c r="A108" s="162"/>
      <c r="B108" s="308" t="s">
        <v>371</v>
      </c>
      <c r="C108" s="307"/>
      <c r="D108" s="307"/>
      <c r="E108" s="306">
        <f>+E88</f>
        <v>0</v>
      </c>
      <c r="F108" s="175">
        <f>+F88</f>
        <v>0</v>
      </c>
      <c r="G108" s="175">
        <f>+G88</f>
        <v>0</v>
      </c>
      <c r="H108" s="212">
        <f>+H88</f>
        <v>0</v>
      </c>
      <c r="I108" s="175">
        <f>+I88</f>
        <v>0</v>
      </c>
      <c r="J108" s="211">
        <f>IF(E108&lt;&gt;0,I108/E108,0)</f>
        <v>0</v>
      </c>
      <c r="K108" s="214"/>
      <c r="L108" s="214"/>
      <c r="M108" s="214"/>
      <c r="N108" s="214"/>
      <c r="O108" s="214"/>
      <c r="P108" s="214"/>
      <c r="Q108" s="214"/>
      <c r="R108" s="214"/>
    </row>
    <row r="109" spans="1:10" ht="15.75" thickBot="1">
      <c r="A109" s="164"/>
      <c r="B109" s="165"/>
      <c r="C109" s="305"/>
      <c r="D109" s="305"/>
      <c r="E109" s="304"/>
      <c r="F109" s="176"/>
      <c r="G109" s="176"/>
      <c r="H109" s="177"/>
      <c r="I109" s="176"/>
      <c r="J109" s="178"/>
    </row>
    <row r="110" spans="1:10" ht="15.75" thickTop="1">
      <c r="A110" s="155"/>
      <c r="B110" s="155"/>
      <c r="C110" s="155"/>
      <c r="D110" s="155"/>
      <c r="E110" s="153"/>
      <c r="F110" s="154"/>
      <c r="G110" s="154"/>
      <c r="H110" s="154"/>
      <c r="I110" s="154"/>
      <c r="J110" s="156"/>
    </row>
    <row r="111" spans="1:10" ht="39" customHeight="1">
      <c r="A111" s="517" t="s">
        <v>372</v>
      </c>
      <c r="B111" s="517"/>
      <c r="C111" s="517"/>
      <c r="D111" s="517"/>
      <c r="E111" s="517"/>
      <c r="F111" s="517"/>
      <c r="G111" s="517"/>
      <c r="H111" s="517"/>
      <c r="I111" s="517"/>
      <c r="J111" s="517"/>
    </row>
    <row r="112" spans="1:10" ht="15">
      <c r="A112" s="517" t="s">
        <v>373</v>
      </c>
      <c r="B112" s="526"/>
      <c r="C112" s="526"/>
      <c r="D112" s="526"/>
      <c r="E112" s="526"/>
      <c r="F112" s="526"/>
      <c r="G112" s="526"/>
      <c r="H112" s="526"/>
      <c r="I112" s="526"/>
      <c r="J112" s="526"/>
    </row>
    <row r="113" spans="1:10" ht="37.5" customHeight="1">
      <c r="A113" s="517" t="s">
        <v>374</v>
      </c>
      <c r="B113" s="517"/>
      <c r="C113" s="517"/>
      <c r="D113" s="517"/>
      <c r="E113" s="517"/>
      <c r="F113" s="517"/>
      <c r="G113" s="517"/>
      <c r="H113" s="517"/>
      <c r="I113" s="517"/>
      <c r="J113" s="517"/>
    </row>
  </sheetData>
  <sheetProtection password="D3C7" sheet="1"/>
  <mergeCells count="23">
    <mergeCell ref="A113:J113"/>
    <mergeCell ref="A6:J6"/>
    <mergeCell ref="A8:A9"/>
    <mergeCell ref="B8:B9"/>
    <mergeCell ref="C8:C9"/>
    <mergeCell ref="D8:D9"/>
    <mergeCell ref="K8:W9"/>
    <mergeCell ref="A111:J111"/>
    <mergeCell ref="A112:J112"/>
    <mergeCell ref="L4:O4"/>
    <mergeCell ref="Q4:R4"/>
    <mergeCell ref="A5:J5"/>
    <mergeCell ref="L5:O5"/>
    <mergeCell ref="A1:J1"/>
    <mergeCell ref="Q5:R5"/>
    <mergeCell ref="E8:E9"/>
    <mergeCell ref="F8:F9"/>
    <mergeCell ref="G8:G9"/>
    <mergeCell ref="H8:H9"/>
    <mergeCell ref="I8:I9"/>
    <mergeCell ref="A2:J2"/>
    <mergeCell ref="A3:J3"/>
    <mergeCell ref="J8:J9"/>
  </mergeCells>
  <dataValidations count="1">
    <dataValidation type="decimal" allowBlank="1" showInputMessage="1" showErrorMessage="1" sqref="P4:P5">
      <formula1>0</formula1>
      <formula2>100</formula2>
    </dataValidation>
  </dataValidations>
  <printOptions/>
  <pageMargins left="0.25" right="0.25" top="0.75" bottom="0.75" header="0.3" footer="0.3"/>
  <pageSetup fitToHeight="0" fitToWidth="1" horizontalDpi="600" verticalDpi="600" orientation="portrait" paperSize="9" scale="56" r:id="rId1"/>
</worksheet>
</file>

<file path=xl/worksheets/sheet7.xml><?xml version="1.0" encoding="utf-8"?>
<worksheet xmlns="http://schemas.openxmlformats.org/spreadsheetml/2006/main" xmlns:r="http://schemas.openxmlformats.org/officeDocument/2006/relationships">
  <sheetPr>
    <pageSetUpPr fitToPage="1"/>
  </sheetPr>
  <dimension ref="A1:G61"/>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4" width="3.421875" style="1" customWidth="1"/>
    <col min="5" max="16384" width="9.140625" style="1" customWidth="1"/>
  </cols>
  <sheetData>
    <row r="1" spans="1:3" ht="15">
      <c r="A1" s="467"/>
      <c r="B1" s="467"/>
      <c r="C1" s="467"/>
    </row>
    <row r="2" spans="1:3" ht="24.75" customHeight="1">
      <c r="A2" s="468" t="s">
        <v>0</v>
      </c>
      <c r="B2" s="481"/>
      <c r="C2" s="482"/>
    </row>
    <row r="3" spans="1:3" ht="15">
      <c r="A3" s="471" t="s">
        <v>49</v>
      </c>
      <c r="B3" s="471"/>
      <c r="C3" s="471"/>
    </row>
    <row r="4" spans="1:3" ht="18.75">
      <c r="A4" s="483"/>
      <c r="B4" s="484"/>
      <c r="C4" s="484"/>
    </row>
    <row r="5" spans="1:3" ht="37.5" customHeight="1">
      <c r="A5" s="492" t="s">
        <v>50</v>
      </c>
      <c r="B5" s="492"/>
      <c r="C5" s="492"/>
    </row>
    <row r="6" spans="1:3" ht="21" customHeight="1" thickBot="1">
      <c r="A6" s="485"/>
      <c r="B6" s="486"/>
      <c r="C6" s="486"/>
    </row>
    <row r="7" spans="1:3" ht="16.5" thickBot="1" thickTop="1">
      <c r="A7" s="479" t="s">
        <v>51</v>
      </c>
      <c r="B7" s="480"/>
      <c r="C7" s="61"/>
    </row>
    <row r="8" spans="1:4" ht="16.5" thickTop="1">
      <c r="A8" s="62" t="s">
        <v>5</v>
      </c>
      <c r="B8" s="63" t="s">
        <v>52</v>
      </c>
      <c r="C8" s="89">
        <v>0</v>
      </c>
      <c r="D8" s="1" t="s">
        <v>486</v>
      </c>
    </row>
    <row r="9" spans="1:4" ht="15.75">
      <c r="A9" s="62" t="s">
        <v>5</v>
      </c>
      <c r="B9" s="63" t="s">
        <v>53</v>
      </c>
      <c r="C9" s="89">
        <v>0</v>
      </c>
      <c r="D9" s="1" t="s">
        <v>486</v>
      </c>
    </row>
    <row r="10" spans="1:4" ht="15.75">
      <c r="A10" s="62" t="s">
        <v>5</v>
      </c>
      <c r="B10" s="64" t="s">
        <v>54</v>
      </c>
      <c r="C10" s="58">
        <v>0</v>
      </c>
      <c r="D10" s="1" t="s">
        <v>486</v>
      </c>
    </row>
    <row r="11" spans="1:4" ht="15.75">
      <c r="A11" s="62" t="s">
        <v>7</v>
      </c>
      <c r="B11" s="64" t="s">
        <v>55</v>
      </c>
      <c r="C11" s="58">
        <v>0</v>
      </c>
      <c r="D11" s="1" t="s">
        <v>486</v>
      </c>
    </row>
    <row r="12" spans="1:4" ht="15.75">
      <c r="A12" s="62" t="s">
        <v>56</v>
      </c>
      <c r="B12" s="64" t="s">
        <v>57</v>
      </c>
      <c r="C12" s="58">
        <v>0</v>
      </c>
      <c r="D12" s="1" t="s">
        <v>486</v>
      </c>
    </row>
    <row r="13" spans="1:4" ht="15.75">
      <c r="A13" s="62" t="s">
        <v>58</v>
      </c>
      <c r="B13" s="64" t="s">
        <v>59</v>
      </c>
      <c r="C13" s="58">
        <v>0</v>
      </c>
      <c r="D13" s="1" t="s">
        <v>486</v>
      </c>
    </row>
    <row r="14" spans="1:3" ht="30">
      <c r="A14" s="65" t="s">
        <v>60</v>
      </c>
      <c r="B14" s="63" t="s">
        <v>61</v>
      </c>
      <c r="C14" s="81">
        <f>C8+C9+(C10-C11)+(C12+C13)</f>
        <v>0</v>
      </c>
    </row>
    <row r="15" spans="1:3" ht="15.75">
      <c r="A15" s="66"/>
      <c r="B15" s="64"/>
      <c r="C15" s="49"/>
    </row>
    <row r="16" spans="1:4" ht="15.75">
      <c r="A16" s="62" t="s">
        <v>62</v>
      </c>
      <c r="B16" s="64" t="s">
        <v>63</v>
      </c>
      <c r="C16" s="58">
        <v>0</v>
      </c>
      <c r="D16" s="1" t="s">
        <v>486</v>
      </c>
    </row>
    <row r="17" spans="1:4" ht="15.75">
      <c r="A17" s="62" t="s">
        <v>64</v>
      </c>
      <c r="B17" s="64" t="s">
        <v>65</v>
      </c>
      <c r="C17" s="58">
        <v>0</v>
      </c>
      <c r="D17" s="1" t="s">
        <v>486</v>
      </c>
    </row>
    <row r="18" spans="1:4" ht="15.75">
      <c r="A18" s="62" t="s">
        <v>56</v>
      </c>
      <c r="B18" s="64" t="s">
        <v>66</v>
      </c>
      <c r="C18" s="58">
        <v>0</v>
      </c>
      <c r="D18" s="1" t="s">
        <v>486</v>
      </c>
    </row>
    <row r="19" spans="1:4" ht="15.75">
      <c r="A19" s="62" t="s">
        <v>58</v>
      </c>
      <c r="B19" s="64" t="s">
        <v>67</v>
      </c>
      <c r="C19" s="58">
        <v>0</v>
      </c>
      <c r="D19" s="1" t="s">
        <v>486</v>
      </c>
    </row>
    <row r="20" spans="1:5" ht="15.75">
      <c r="A20" s="62" t="s">
        <v>64</v>
      </c>
      <c r="B20" s="64" t="s">
        <v>102</v>
      </c>
      <c r="C20" s="58">
        <v>0</v>
      </c>
      <c r="D20" s="88" t="s">
        <v>88</v>
      </c>
      <c r="E20" s="1" t="s">
        <v>486</v>
      </c>
    </row>
    <row r="21" spans="1:4" ht="16.5" thickBot="1">
      <c r="A21" s="67" t="s">
        <v>60</v>
      </c>
      <c r="B21" s="87" t="s">
        <v>103</v>
      </c>
      <c r="C21" s="82">
        <f>C14+(C16-C17)+(C18+C19)-C20</f>
        <v>0</v>
      </c>
      <c r="D21" s="88" t="s">
        <v>90</v>
      </c>
    </row>
    <row r="22" spans="1:3" ht="25.5" customHeight="1" thickBot="1" thickTop="1">
      <c r="A22" s="68"/>
      <c r="B22" s="64"/>
      <c r="C22" s="68"/>
    </row>
    <row r="23" spans="1:3" ht="16.5" thickBot="1" thickTop="1">
      <c r="A23" s="493" t="s">
        <v>68</v>
      </c>
      <c r="B23" s="494"/>
      <c r="C23" s="61"/>
    </row>
    <row r="24" spans="1:3" ht="15.75" thickTop="1">
      <c r="A24" s="69"/>
      <c r="B24" s="70"/>
      <c r="C24" s="49"/>
    </row>
    <row r="25" spans="1:5" ht="15">
      <c r="A25" s="71" t="s">
        <v>104</v>
      </c>
      <c r="B25" s="70"/>
      <c r="C25" s="58">
        <v>0</v>
      </c>
      <c r="D25" s="88" t="s">
        <v>92</v>
      </c>
      <c r="E25" s="1" t="s">
        <v>486</v>
      </c>
    </row>
    <row r="26" spans="1:5" ht="15">
      <c r="A26" s="69"/>
      <c r="B26" s="404" t="s">
        <v>105</v>
      </c>
      <c r="C26" s="58">
        <v>0</v>
      </c>
      <c r="D26" s="88" t="s">
        <v>94</v>
      </c>
      <c r="E26" s="1" t="s">
        <v>486</v>
      </c>
    </row>
    <row r="27" spans="1:7" ht="15">
      <c r="A27" s="69"/>
      <c r="B27" s="405" t="s">
        <v>467</v>
      </c>
      <c r="C27" s="237">
        <v>0</v>
      </c>
      <c r="D27" s="88" t="s">
        <v>468</v>
      </c>
      <c r="G27" s="1" t="s">
        <v>486</v>
      </c>
    </row>
    <row r="28" spans="1:5" ht="15" customHeight="1">
      <c r="A28" s="69"/>
      <c r="B28" s="405" t="s">
        <v>469</v>
      </c>
      <c r="C28" s="58">
        <v>0</v>
      </c>
      <c r="D28" s="88" t="s">
        <v>96</v>
      </c>
      <c r="E28" s="1" t="s">
        <v>486</v>
      </c>
    </row>
    <row r="29" spans="1:5" ht="15">
      <c r="A29" s="69"/>
      <c r="B29" s="405" t="s">
        <v>470</v>
      </c>
      <c r="C29" s="58">
        <v>0</v>
      </c>
      <c r="D29" s="88" t="s">
        <v>96</v>
      </c>
      <c r="E29" s="1" t="s">
        <v>486</v>
      </c>
    </row>
    <row r="30" spans="1:5" ht="15">
      <c r="A30" s="69"/>
      <c r="B30" s="405" t="s">
        <v>471</v>
      </c>
      <c r="C30" s="58">
        <v>0</v>
      </c>
      <c r="D30" s="88" t="s">
        <v>96</v>
      </c>
      <c r="E30" s="1" t="s">
        <v>486</v>
      </c>
    </row>
    <row r="31" spans="1:4" ht="15">
      <c r="A31" s="69"/>
      <c r="B31" s="405" t="s">
        <v>472</v>
      </c>
      <c r="C31" s="58">
        <v>0</v>
      </c>
      <c r="D31" s="1" t="s">
        <v>486</v>
      </c>
    </row>
    <row r="32" spans="1:3" ht="15">
      <c r="A32" s="69"/>
      <c r="B32" s="73" t="s">
        <v>70</v>
      </c>
      <c r="C32" s="387">
        <f>+SUM(C25:C31)</f>
        <v>0</v>
      </c>
    </row>
    <row r="33" spans="1:3" ht="15">
      <c r="A33" s="13"/>
      <c r="B33" s="64"/>
      <c r="C33" s="83"/>
    </row>
    <row r="34" spans="1:3" ht="15">
      <c r="A34" s="71" t="s">
        <v>71</v>
      </c>
      <c r="B34" s="64"/>
      <c r="C34" s="83"/>
    </row>
    <row r="35" spans="1:4" ht="15">
      <c r="A35" s="13" t="s">
        <v>72</v>
      </c>
      <c r="B35" s="64"/>
      <c r="C35" s="91">
        <v>0</v>
      </c>
      <c r="D35" s="1" t="s">
        <v>486</v>
      </c>
    </row>
    <row r="36" spans="1:4" ht="15">
      <c r="A36" s="13" t="s">
        <v>73</v>
      </c>
      <c r="B36" s="64"/>
      <c r="C36" s="91">
        <v>0</v>
      </c>
      <c r="D36" s="1" t="s">
        <v>486</v>
      </c>
    </row>
    <row r="37" spans="1:4" ht="15">
      <c r="A37" s="13" t="s">
        <v>74</v>
      </c>
      <c r="B37" s="64"/>
      <c r="C37" s="91">
        <v>0</v>
      </c>
      <c r="D37" s="1" t="s">
        <v>486</v>
      </c>
    </row>
    <row r="38" spans="1:4" ht="15">
      <c r="A38" s="13" t="s">
        <v>75</v>
      </c>
      <c r="B38" s="64"/>
      <c r="C38" s="92">
        <v>0</v>
      </c>
      <c r="D38" s="1" t="s">
        <v>486</v>
      </c>
    </row>
    <row r="39" spans="1:4" ht="15">
      <c r="A39" s="13" t="s">
        <v>473</v>
      </c>
      <c r="B39" s="64"/>
      <c r="C39" s="92">
        <v>0</v>
      </c>
      <c r="D39" s="1" t="s">
        <v>486</v>
      </c>
    </row>
    <row r="40" spans="1:3" ht="15">
      <c r="A40" s="13"/>
      <c r="B40" s="73" t="s">
        <v>77</v>
      </c>
      <c r="C40" s="81">
        <f>+SUM(C35:C39)</f>
        <v>0</v>
      </c>
    </row>
    <row r="41" spans="1:3" ht="15">
      <c r="A41" s="13"/>
      <c r="B41" s="73"/>
      <c r="C41" s="84"/>
    </row>
    <row r="42" spans="1:3" ht="15">
      <c r="A42" s="74" t="s">
        <v>78</v>
      </c>
      <c r="B42" s="73"/>
      <c r="C42" s="85"/>
    </row>
    <row r="43" spans="1:4" ht="15">
      <c r="A43" s="13"/>
      <c r="B43" s="73" t="s">
        <v>79</v>
      </c>
      <c r="C43" s="89">
        <v>0</v>
      </c>
      <c r="D43" s="1" t="s">
        <v>486</v>
      </c>
    </row>
    <row r="44" spans="1:3" ht="15">
      <c r="A44" s="13"/>
      <c r="B44" s="73" t="s">
        <v>80</v>
      </c>
      <c r="C44" s="81">
        <f>+C21-C32-C40-C43</f>
        <v>0</v>
      </c>
    </row>
    <row r="45" spans="1:4" ht="15.75" thickBot="1">
      <c r="A45" s="495" t="s">
        <v>106</v>
      </c>
      <c r="B45" s="496"/>
      <c r="C45" s="497"/>
      <c r="D45" s="88" t="s">
        <v>98</v>
      </c>
    </row>
    <row r="46" spans="1:3" ht="25.5" customHeight="1" thickBot="1" thickTop="1">
      <c r="A46" s="94"/>
      <c r="B46" s="95"/>
      <c r="C46" s="94"/>
    </row>
    <row r="47" spans="1:4" ht="16.5" thickBot="1" thickTop="1">
      <c r="A47" s="493" t="s">
        <v>107</v>
      </c>
      <c r="B47" s="494"/>
      <c r="C47" s="75"/>
      <c r="D47" s="88"/>
    </row>
    <row r="48" spans="1:3" ht="15.75" thickTop="1">
      <c r="A48" s="498" t="s">
        <v>81</v>
      </c>
      <c r="B48" s="499"/>
      <c r="C48" s="86"/>
    </row>
    <row r="49" spans="1:3" ht="15">
      <c r="A49" s="13" t="s">
        <v>82</v>
      </c>
      <c r="B49" s="64"/>
      <c r="C49" s="58">
        <v>0</v>
      </c>
    </row>
    <row r="50" spans="1:3" ht="15">
      <c r="A50" s="13" t="s">
        <v>83</v>
      </c>
      <c r="B50" s="64"/>
      <c r="C50" s="58">
        <v>0</v>
      </c>
    </row>
    <row r="51" spans="1:3" ht="15">
      <c r="A51" s="13" t="s">
        <v>84</v>
      </c>
      <c r="B51" s="64"/>
      <c r="C51" s="58">
        <v>0</v>
      </c>
    </row>
    <row r="52" spans="1:3" ht="15">
      <c r="A52" s="13" t="s">
        <v>85</v>
      </c>
      <c r="B52" s="64"/>
      <c r="C52" s="58">
        <v>0</v>
      </c>
    </row>
    <row r="53" spans="1:3" ht="15">
      <c r="A53" s="13" t="s">
        <v>474</v>
      </c>
      <c r="B53" s="64"/>
      <c r="C53" s="58">
        <v>0</v>
      </c>
    </row>
    <row r="54" spans="1:3" ht="15.75" thickBot="1">
      <c r="A54" s="487" t="s">
        <v>87</v>
      </c>
      <c r="B54" s="488"/>
      <c r="C54" s="93">
        <f>C49+C50+C51+C52+C53</f>
        <v>0</v>
      </c>
    </row>
    <row r="55" spans="1:3" ht="15.75" thickTop="1">
      <c r="A55" s="76"/>
      <c r="B55" s="77"/>
      <c r="C55" s="42"/>
    </row>
    <row r="56" spans="1:3" ht="26.25" customHeight="1">
      <c r="A56" s="78" t="s">
        <v>88</v>
      </c>
      <c r="B56" s="489" t="s">
        <v>89</v>
      </c>
      <c r="C56" s="489"/>
    </row>
    <row r="57" spans="1:3" ht="24.75" customHeight="1">
      <c r="A57" s="78" t="s">
        <v>90</v>
      </c>
      <c r="B57" s="490" t="s">
        <v>91</v>
      </c>
      <c r="C57" s="490"/>
    </row>
    <row r="58" spans="1:3" ht="17.25">
      <c r="A58" s="78" t="s">
        <v>92</v>
      </c>
      <c r="B58" s="384" t="s">
        <v>93</v>
      </c>
      <c r="C58" s="383"/>
    </row>
    <row r="59" spans="1:3" ht="90.75" customHeight="1">
      <c r="A59" s="78" t="s">
        <v>94</v>
      </c>
      <c r="B59" s="489" t="s">
        <v>95</v>
      </c>
      <c r="C59" s="489"/>
    </row>
    <row r="60" spans="1:3" ht="79.5" customHeight="1">
      <c r="A60" s="78" t="s">
        <v>96</v>
      </c>
      <c r="B60" s="489" t="s">
        <v>97</v>
      </c>
      <c r="C60" s="489"/>
    </row>
    <row r="61" spans="1:3" ht="66.75" customHeight="1">
      <c r="A61" s="78" t="s">
        <v>98</v>
      </c>
      <c r="B61" s="491" t="s">
        <v>99</v>
      </c>
      <c r="C61" s="491"/>
    </row>
  </sheetData>
  <sheetProtection password="D3C7" sheet="1"/>
  <mergeCells count="17">
    <mergeCell ref="A54:B54"/>
    <mergeCell ref="A1:C1"/>
    <mergeCell ref="A2:C2"/>
    <mergeCell ref="A3:C3"/>
    <mergeCell ref="A4:C4"/>
    <mergeCell ref="A5:C5"/>
    <mergeCell ref="A6:C6"/>
    <mergeCell ref="B56:C56"/>
    <mergeCell ref="B57:C57"/>
    <mergeCell ref="B59:C59"/>
    <mergeCell ref="B60:C60"/>
    <mergeCell ref="B61:C61"/>
    <mergeCell ref="A7:B7"/>
    <mergeCell ref="A23:B23"/>
    <mergeCell ref="A45:C45"/>
    <mergeCell ref="A47:B47"/>
    <mergeCell ref="A48:B48"/>
  </mergeCells>
  <dataValidations count="2">
    <dataValidation type="decimal" allowBlank="1" showInputMessage="1" showErrorMessage="1" sqref="C12">
      <formula1>-9999999999999990000</formula1>
      <formula2>9999999999999990000</formula2>
    </dataValidation>
    <dataValidation type="decimal" allowBlank="1" showInputMessage="1" showErrorMessage="1" sqref="C13">
      <formula1>-99999999999999900</formula1>
      <formula2>99999999999999900000</formula2>
    </dataValidation>
  </dataValidations>
  <printOptions/>
  <pageMargins left="0.25" right="0.25" top="0.75" bottom="0.75" header="0.3" footer="0.3"/>
  <pageSetup fitToHeight="1" fitToWidth="1" horizontalDpi="600" verticalDpi="600" orientation="portrait" paperSize="9" scale="83" r:id="rId1"/>
</worksheet>
</file>

<file path=xl/worksheets/sheet8.xml><?xml version="1.0" encoding="utf-8"?>
<worksheet xmlns="http://schemas.openxmlformats.org/spreadsheetml/2006/main" xmlns:r="http://schemas.openxmlformats.org/officeDocument/2006/relationships">
  <sheetPr>
    <pageSetUpPr fitToPage="1"/>
  </sheetPr>
  <dimension ref="A2:M47"/>
  <sheetViews>
    <sheetView showGridLines="0" zoomScale="110" zoomScaleNormal="110" zoomScalePageLayoutView="0" workbookViewId="0" topLeftCell="A1">
      <selection activeCell="A1" sqref="A1"/>
    </sheetView>
  </sheetViews>
  <sheetFormatPr defaultColWidth="9.140625" defaultRowHeight="15"/>
  <cols>
    <col min="1" max="1" width="47.8515625" style="1" customWidth="1"/>
    <col min="2" max="5" width="9.140625" style="1" customWidth="1"/>
    <col min="6" max="6" width="3.7109375" style="437" customWidth="1"/>
    <col min="7" max="9" width="12.7109375" style="1" customWidth="1"/>
    <col min="10" max="16384" width="9.140625" style="1" customWidth="1"/>
  </cols>
  <sheetData>
    <row r="2" spans="1:9" ht="26.25">
      <c r="A2" s="468" t="s">
        <v>0</v>
      </c>
      <c r="B2" s="469"/>
      <c r="C2" s="469"/>
      <c r="D2" s="469"/>
      <c r="E2" s="469"/>
      <c r="F2" s="469"/>
      <c r="G2" s="469"/>
      <c r="H2" s="469"/>
      <c r="I2" s="470"/>
    </row>
    <row r="3" spans="1:9" ht="15">
      <c r="A3" s="535" t="s">
        <v>386</v>
      </c>
      <c r="B3" s="535"/>
      <c r="C3" s="535"/>
      <c r="D3" s="535"/>
      <c r="E3" s="535"/>
      <c r="F3" s="535"/>
      <c r="G3" s="535"/>
      <c r="H3" s="535"/>
      <c r="I3" s="535"/>
    </row>
    <row r="4" spans="1:9" ht="15" customHeight="1">
      <c r="A4" s="181"/>
      <c r="B4" s="181"/>
      <c r="C4" s="181"/>
      <c r="D4" s="181"/>
      <c r="E4" s="181"/>
      <c r="F4" s="406"/>
      <c r="G4" s="181"/>
      <c r="H4" s="181"/>
      <c r="I4" s="181"/>
    </row>
    <row r="5" spans="1:9" ht="21" customHeight="1">
      <c r="A5" s="596" t="s">
        <v>387</v>
      </c>
      <c r="B5" s="596"/>
      <c r="C5" s="596"/>
      <c r="D5" s="596"/>
      <c r="E5" s="596"/>
      <c r="F5" s="596"/>
      <c r="G5" s="596"/>
      <c r="H5" s="596"/>
      <c r="I5" s="596"/>
    </row>
    <row r="6" spans="1:9" ht="15" hidden="1">
      <c r="A6" s="597"/>
      <c r="B6" s="571"/>
      <c r="C6" s="571"/>
      <c r="D6" s="571"/>
      <c r="E6" s="571"/>
      <c r="F6" s="571"/>
      <c r="G6" s="571"/>
      <c r="H6" s="571"/>
      <c r="I6" s="571"/>
    </row>
    <row r="7" spans="1:9" ht="21" customHeight="1" thickBot="1">
      <c r="A7" s="191"/>
      <c r="B7" s="191"/>
      <c r="C7" s="191"/>
      <c r="D7" s="191"/>
      <c r="E7" s="191"/>
      <c r="F7" s="407"/>
      <c r="G7" s="191"/>
      <c r="H7" s="191"/>
      <c r="I7" s="191"/>
    </row>
    <row r="8" spans="1:9" ht="38.25" customHeight="1" thickTop="1">
      <c r="A8" s="598" t="s">
        <v>475</v>
      </c>
      <c r="B8" s="599"/>
      <c r="C8" s="599"/>
      <c r="D8" s="599"/>
      <c r="E8" s="599"/>
      <c r="F8" s="599"/>
      <c r="G8" s="408" t="s">
        <v>476</v>
      </c>
      <c r="H8" s="408" t="s">
        <v>477</v>
      </c>
      <c r="I8" s="409" t="s">
        <v>478</v>
      </c>
    </row>
    <row r="9" spans="1:9" ht="15">
      <c r="A9" s="592"/>
      <c r="B9" s="563"/>
      <c r="C9" s="563"/>
      <c r="D9" s="563"/>
      <c r="E9" s="191"/>
      <c r="F9" s="410"/>
      <c r="G9" s="193"/>
      <c r="H9" s="193"/>
      <c r="I9" s="411"/>
    </row>
    <row r="10" spans="1:10" ht="15">
      <c r="A10" s="589" t="s">
        <v>388</v>
      </c>
      <c r="B10" s="561"/>
      <c r="C10" s="561"/>
      <c r="D10" s="561"/>
      <c r="E10" s="191"/>
      <c r="F10" s="412" t="s">
        <v>5</v>
      </c>
      <c r="G10" s="205">
        <v>0</v>
      </c>
      <c r="H10" s="205">
        <v>0</v>
      </c>
      <c r="I10" s="413">
        <v>0</v>
      </c>
      <c r="J10" s="208" t="s">
        <v>479</v>
      </c>
    </row>
    <row r="11" spans="1:10" ht="15">
      <c r="A11" s="414"/>
      <c r="B11" s="191"/>
      <c r="C11" s="191"/>
      <c r="D11" s="191"/>
      <c r="E11" s="191"/>
      <c r="F11" s="412"/>
      <c r="G11" s="182"/>
      <c r="H11" s="182"/>
      <c r="I11" s="415"/>
      <c r="J11" s="208"/>
    </row>
    <row r="12" spans="1:10" ht="15">
      <c r="A12" s="590" t="s">
        <v>389</v>
      </c>
      <c r="B12" s="591"/>
      <c r="C12" s="591"/>
      <c r="D12" s="591"/>
      <c r="E12" s="591"/>
      <c r="F12" s="412" t="s">
        <v>5</v>
      </c>
      <c r="G12" s="205">
        <v>0</v>
      </c>
      <c r="H12" s="205">
        <v>0</v>
      </c>
      <c r="I12" s="413">
        <v>0</v>
      </c>
      <c r="J12" s="208" t="s">
        <v>480</v>
      </c>
    </row>
    <row r="13" spans="1:10" ht="15">
      <c r="A13" s="416"/>
      <c r="B13" s="184"/>
      <c r="C13" s="184"/>
      <c r="D13" s="184"/>
      <c r="E13" s="194"/>
      <c r="F13" s="417"/>
      <c r="G13" s="182"/>
      <c r="H13" s="182"/>
      <c r="I13" s="415"/>
      <c r="J13" s="208"/>
    </row>
    <row r="14" spans="1:10" ht="15">
      <c r="A14" s="589" t="s">
        <v>390</v>
      </c>
      <c r="B14" s="561"/>
      <c r="C14" s="561"/>
      <c r="D14" s="561"/>
      <c r="E14" s="194"/>
      <c r="F14" s="412" t="s">
        <v>5</v>
      </c>
      <c r="G14" s="205">
        <v>0</v>
      </c>
      <c r="H14" s="205">
        <v>0</v>
      </c>
      <c r="I14" s="413">
        <v>0</v>
      </c>
      <c r="J14" s="208" t="s">
        <v>481</v>
      </c>
    </row>
    <row r="15" spans="1:10" ht="15">
      <c r="A15" s="418"/>
      <c r="B15" s="196"/>
      <c r="C15" s="196"/>
      <c r="D15" s="196"/>
      <c r="E15" s="197"/>
      <c r="F15" s="419"/>
      <c r="G15" s="182"/>
      <c r="H15" s="182"/>
      <c r="I15" s="415"/>
      <c r="J15" s="208"/>
    </row>
    <row r="16" spans="1:10" ht="15">
      <c r="A16" s="592" t="s">
        <v>391</v>
      </c>
      <c r="B16" s="563"/>
      <c r="C16" s="563"/>
      <c r="D16" s="563"/>
      <c r="E16" s="191"/>
      <c r="F16" s="412"/>
      <c r="G16" s="185">
        <f>G10+G12+G14</f>
        <v>0</v>
      </c>
      <c r="H16" s="185">
        <f>H10+H12+H14</f>
        <v>0</v>
      </c>
      <c r="I16" s="420">
        <f>I10+I12+I14</f>
        <v>0</v>
      </c>
      <c r="J16" s="421" t="s">
        <v>410</v>
      </c>
    </row>
    <row r="17" spans="1:10" ht="15">
      <c r="A17" s="414"/>
      <c r="B17" s="191"/>
      <c r="C17" s="191"/>
      <c r="D17" s="191"/>
      <c r="E17" s="191"/>
      <c r="F17" s="412"/>
      <c r="G17" s="186"/>
      <c r="H17" s="186"/>
      <c r="I17" s="422"/>
      <c r="J17" s="208"/>
    </row>
    <row r="18" spans="1:10" ht="15">
      <c r="A18" s="593" t="s">
        <v>392</v>
      </c>
      <c r="B18" s="594"/>
      <c r="C18" s="594"/>
      <c r="D18" s="594"/>
      <c r="E18" s="594"/>
      <c r="F18" s="594"/>
      <c r="G18" s="594"/>
      <c r="H18" s="594"/>
      <c r="I18" s="595"/>
      <c r="J18" s="208"/>
    </row>
    <row r="19" spans="1:10" ht="15">
      <c r="A19" s="414"/>
      <c r="B19" s="191"/>
      <c r="C19" s="191"/>
      <c r="D19" s="191"/>
      <c r="E19" s="191"/>
      <c r="F19" s="410"/>
      <c r="G19" s="193"/>
      <c r="H19" s="193"/>
      <c r="I19" s="411"/>
      <c r="J19" s="208"/>
    </row>
    <row r="20" spans="1:13" ht="15">
      <c r="A20" s="585" t="s">
        <v>408</v>
      </c>
      <c r="B20" s="550"/>
      <c r="C20" s="550"/>
      <c r="D20" s="550"/>
      <c r="E20" s="191"/>
      <c r="F20" s="412" t="s">
        <v>5</v>
      </c>
      <c r="G20" s="182">
        <f>INT(((G16/100*10)*100)+0.5)/100</f>
        <v>0</v>
      </c>
      <c r="H20" s="182">
        <f>INT(((H16/100*10)*100)+0.5)/100</f>
        <v>0</v>
      </c>
      <c r="I20" s="415">
        <f>INT(((I16/100*10)*100)+0.5)/100</f>
        <v>0</v>
      </c>
      <c r="J20" s="209" t="s">
        <v>423</v>
      </c>
      <c r="M20" s="88"/>
    </row>
    <row r="21" spans="1:10" ht="15">
      <c r="A21" s="414"/>
      <c r="B21" s="191"/>
      <c r="C21" s="191"/>
      <c r="D21" s="191"/>
      <c r="E21" s="191"/>
      <c r="F21" s="412"/>
      <c r="G21" s="182"/>
      <c r="H21" s="182"/>
      <c r="I21" s="415"/>
      <c r="J21" s="209"/>
    </row>
    <row r="22" spans="1:10" ht="24.75" customHeight="1">
      <c r="A22" s="584" t="s">
        <v>482</v>
      </c>
      <c r="B22" s="548"/>
      <c r="C22" s="548"/>
      <c r="D22" s="548"/>
      <c r="E22" s="541"/>
      <c r="F22" s="423" t="s">
        <v>7</v>
      </c>
      <c r="G22" s="205">
        <v>0</v>
      </c>
      <c r="H22" s="205">
        <v>0</v>
      </c>
      <c r="I22" s="413">
        <v>0</v>
      </c>
      <c r="J22" s="210" t="s">
        <v>90</v>
      </c>
    </row>
    <row r="23" spans="1:10" ht="15">
      <c r="A23" s="424"/>
      <c r="B23" s="385"/>
      <c r="C23" s="385"/>
      <c r="D23" s="385"/>
      <c r="E23" s="191"/>
      <c r="F23" s="412"/>
      <c r="G23" s="185"/>
      <c r="H23" s="185"/>
      <c r="I23" s="420"/>
      <c r="J23" s="208"/>
    </row>
    <row r="24" spans="1:10" ht="24.75" customHeight="1">
      <c r="A24" s="584" t="s">
        <v>393</v>
      </c>
      <c r="B24" s="548"/>
      <c r="C24" s="548"/>
      <c r="D24" s="548"/>
      <c r="E24" s="541"/>
      <c r="F24" s="423" t="s">
        <v>7</v>
      </c>
      <c r="G24" s="205">
        <v>0</v>
      </c>
      <c r="H24" s="205">
        <v>0</v>
      </c>
      <c r="I24" s="413">
        <v>0</v>
      </c>
      <c r="J24" s="208"/>
    </row>
    <row r="25" spans="1:10" ht="15">
      <c r="A25" s="414"/>
      <c r="B25" s="191"/>
      <c r="C25" s="191"/>
      <c r="D25" s="191"/>
      <c r="E25" s="191"/>
      <c r="F25" s="412"/>
      <c r="G25" s="182"/>
      <c r="H25" s="182"/>
      <c r="I25" s="415"/>
      <c r="J25" s="208"/>
    </row>
    <row r="26" spans="1:10" ht="15">
      <c r="A26" s="585" t="s">
        <v>394</v>
      </c>
      <c r="B26" s="550"/>
      <c r="C26" s="550"/>
      <c r="D26" s="550"/>
      <c r="E26" s="550"/>
      <c r="F26" s="412" t="s">
        <v>5</v>
      </c>
      <c r="G26" s="205">
        <v>0</v>
      </c>
      <c r="H26" s="205">
        <v>0</v>
      </c>
      <c r="I26" s="413">
        <v>0</v>
      </c>
      <c r="J26" s="208"/>
    </row>
    <row r="27" spans="1:10" ht="15">
      <c r="A27" s="425"/>
      <c r="B27" s="386"/>
      <c r="C27" s="386"/>
      <c r="D27" s="386"/>
      <c r="E27" s="386"/>
      <c r="F27" s="423"/>
      <c r="G27" s="185"/>
      <c r="H27" s="185"/>
      <c r="I27" s="420"/>
      <c r="J27" s="208"/>
    </row>
    <row r="28" spans="1:10" ht="15">
      <c r="A28" s="585" t="s">
        <v>395</v>
      </c>
      <c r="B28" s="550"/>
      <c r="C28" s="550"/>
      <c r="D28" s="550"/>
      <c r="E28" s="550"/>
      <c r="F28" s="412" t="s">
        <v>5</v>
      </c>
      <c r="G28" s="205">
        <v>0</v>
      </c>
      <c r="H28" s="205">
        <v>0</v>
      </c>
      <c r="I28" s="413">
        <v>0</v>
      </c>
      <c r="J28" s="208"/>
    </row>
    <row r="29" spans="1:10" ht="15">
      <c r="A29" s="425"/>
      <c r="B29" s="386"/>
      <c r="C29" s="386"/>
      <c r="D29" s="386"/>
      <c r="E29" s="386"/>
      <c r="F29" s="423"/>
      <c r="G29" s="182"/>
      <c r="H29" s="182"/>
      <c r="I29" s="415"/>
      <c r="J29" s="208"/>
    </row>
    <row r="30" spans="1:10" ht="15">
      <c r="A30" s="584" t="s">
        <v>396</v>
      </c>
      <c r="B30" s="548"/>
      <c r="C30" s="548"/>
      <c r="D30" s="548"/>
      <c r="E30" s="191"/>
      <c r="F30" s="412"/>
      <c r="G30" s="182">
        <f>G20-G22-G24+G26+G28</f>
        <v>0</v>
      </c>
      <c r="H30" s="182">
        <f>H20-H22-H24+H26+H28</f>
        <v>0</v>
      </c>
      <c r="I30" s="415">
        <f>I20-I22-I24+I26+I28</f>
        <v>0</v>
      </c>
      <c r="J30" s="421" t="s">
        <v>410</v>
      </c>
    </row>
    <row r="31" spans="1:10" ht="15">
      <c r="A31" s="414"/>
      <c r="B31" s="191"/>
      <c r="C31" s="191"/>
      <c r="D31" s="191"/>
      <c r="E31" s="191"/>
      <c r="F31" s="412"/>
      <c r="G31" s="202"/>
      <c r="H31" s="202"/>
      <c r="I31" s="426"/>
      <c r="J31" s="208"/>
    </row>
    <row r="32" spans="1:10" ht="15">
      <c r="A32" s="586" t="s">
        <v>397</v>
      </c>
      <c r="B32" s="587"/>
      <c r="C32" s="587"/>
      <c r="D32" s="587"/>
      <c r="E32" s="587"/>
      <c r="F32" s="587"/>
      <c r="G32" s="587"/>
      <c r="H32" s="587"/>
      <c r="I32" s="588"/>
      <c r="J32" s="208"/>
    </row>
    <row r="33" spans="1:10" ht="15">
      <c r="A33" s="414"/>
      <c r="B33" s="191"/>
      <c r="C33" s="191"/>
      <c r="D33" s="191"/>
      <c r="E33" s="191"/>
      <c r="F33" s="410"/>
      <c r="G33" s="193"/>
      <c r="H33" s="193"/>
      <c r="I33" s="411"/>
      <c r="J33" s="208"/>
    </row>
    <row r="34" spans="1:10" ht="15">
      <c r="A34" s="427" t="s">
        <v>483</v>
      </c>
      <c r="B34" s="191"/>
      <c r="C34" s="191"/>
      <c r="D34" s="191"/>
      <c r="E34" s="191"/>
      <c r="F34" s="412" t="s">
        <v>5</v>
      </c>
      <c r="G34" s="205">
        <v>0</v>
      </c>
      <c r="H34" s="205">
        <v>0</v>
      </c>
      <c r="I34" s="413">
        <v>0</v>
      </c>
      <c r="J34" s="208"/>
    </row>
    <row r="35" spans="1:10" ht="15">
      <c r="A35" s="414"/>
      <c r="B35" s="191"/>
      <c r="C35" s="191"/>
      <c r="D35" s="191"/>
      <c r="E35" s="191"/>
      <c r="F35" s="412"/>
      <c r="G35" s="182"/>
      <c r="H35" s="182"/>
      <c r="I35" s="415"/>
      <c r="J35" s="208"/>
    </row>
    <row r="36" spans="1:10" ht="15">
      <c r="A36" s="414" t="s">
        <v>398</v>
      </c>
      <c r="B36" s="191"/>
      <c r="C36" s="191"/>
      <c r="D36" s="191"/>
      <c r="E36" s="191"/>
      <c r="F36" s="412" t="s">
        <v>5</v>
      </c>
      <c r="G36" s="205">
        <v>0</v>
      </c>
      <c r="H36" s="205">
        <v>0</v>
      </c>
      <c r="I36" s="413">
        <v>0</v>
      </c>
      <c r="J36" s="208"/>
    </row>
    <row r="37" spans="1:10" ht="15">
      <c r="A37" s="414"/>
      <c r="B37" s="191"/>
      <c r="C37" s="191"/>
      <c r="D37" s="191"/>
      <c r="E37" s="191"/>
      <c r="F37" s="412"/>
      <c r="G37" s="182"/>
      <c r="H37" s="182"/>
      <c r="I37" s="415"/>
      <c r="J37" s="208"/>
    </row>
    <row r="38" spans="1:10" ht="15">
      <c r="A38" s="577" t="s">
        <v>399</v>
      </c>
      <c r="B38" s="556"/>
      <c r="C38" s="556"/>
      <c r="D38" s="556"/>
      <c r="E38" s="556"/>
      <c r="F38" s="428"/>
      <c r="G38" s="185">
        <f>G34+G36</f>
        <v>0</v>
      </c>
      <c r="H38" s="185">
        <f>H34+H36</f>
        <v>0</v>
      </c>
      <c r="I38" s="420">
        <f>I34+I36</f>
        <v>0</v>
      </c>
      <c r="J38" s="421" t="s">
        <v>410</v>
      </c>
    </row>
    <row r="39" spans="1:10" ht="15">
      <c r="A39" s="429"/>
      <c r="B39" s="204"/>
      <c r="C39" s="204"/>
      <c r="D39" s="204"/>
      <c r="E39" s="204"/>
      <c r="F39" s="430"/>
      <c r="G39" s="202"/>
      <c r="H39" s="202"/>
      <c r="I39" s="426"/>
      <c r="J39" s="208"/>
    </row>
    <row r="40" spans="1:10" ht="15">
      <c r="A40" s="578" t="s">
        <v>400</v>
      </c>
      <c r="B40" s="579"/>
      <c r="C40" s="579"/>
      <c r="D40" s="579"/>
      <c r="E40" s="579"/>
      <c r="F40" s="579"/>
      <c r="G40" s="579"/>
      <c r="H40" s="579"/>
      <c r="I40" s="580"/>
      <c r="J40" s="208"/>
    </row>
    <row r="41" spans="1:10" s="454" customFormat="1" ht="30" customHeight="1">
      <c r="A41" s="581" t="s">
        <v>401</v>
      </c>
      <c r="B41" s="582"/>
      <c r="C41" s="582"/>
      <c r="D41" s="582"/>
      <c r="E41" s="582"/>
      <c r="F41" s="431"/>
      <c r="G41" s="451">
        <v>0</v>
      </c>
      <c r="H41" s="451">
        <v>0</v>
      </c>
      <c r="I41" s="452">
        <v>0</v>
      </c>
      <c r="J41" s="453"/>
    </row>
    <row r="42" spans="1:10" ht="15" customHeight="1">
      <c r="A42" s="583" t="s">
        <v>402</v>
      </c>
      <c r="B42" s="544"/>
      <c r="C42" s="544"/>
      <c r="D42" s="544"/>
      <c r="E42" s="544"/>
      <c r="F42" s="423"/>
      <c r="G42" s="205">
        <v>0</v>
      </c>
      <c r="H42" s="205">
        <v>0</v>
      </c>
      <c r="I42" s="413">
        <v>0</v>
      </c>
      <c r="J42" s="208"/>
    </row>
    <row r="43" spans="1:10" ht="15">
      <c r="A43" s="583" t="s">
        <v>403</v>
      </c>
      <c r="B43" s="544"/>
      <c r="C43" s="544"/>
      <c r="D43" s="544"/>
      <c r="E43" s="544"/>
      <c r="F43" s="423"/>
      <c r="G43" s="205">
        <v>0</v>
      </c>
      <c r="H43" s="205">
        <v>0</v>
      </c>
      <c r="I43" s="413">
        <v>0</v>
      </c>
      <c r="J43" s="208"/>
    </row>
    <row r="44" spans="1:10" ht="15.75" thickBot="1">
      <c r="A44" s="432"/>
      <c r="B44" s="433"/>
      <c r="C44" s="433"/>
      <c r="D44" s="433"/>
      <c r="E44" s="433"/>
      <c r="F44" s="434"/>
      <c r="G44" s="435"/>
      <c r="H44" s="435"/>
      <c r="I44" s="436"/>
      <c r="J44" s="208"/>
    </row>
    <row r="45" ht="15.75" thickTop="1">
      <c r="A45" s="179"/>
    </row>
    <row r="46" spans="1:9" ht="88.5" customHeight="1">
      <c r="A46" s="546" t="s">
        <v>404</v>
      </c>
      <c r="B46" s="546"/>
      <c r="C46" s="546"/>
      <c r="D46" s="546"/>
      <c r="E46" s="546"/>
      <c r="F46" s="546"/>
      <c r="G46" s="546"/>
      <c r="H46" s="546"/>
      <c r="I46" s="546"/>
    </row>
    <row r="47" ht="15.75" customHeight="1">
      <c r="A47" s="180" t="s">
        <v>405</v>
      </c>
    </row>
  </sheetData>
  <sheetProtection password="D3C7" sheet="1" objects="1" scenarios="1"/>
  <mergeCells count="24">
    <mergeCell ref="A2:I2"/>
    <mergeCell ref="A3:I3"/>
    <mergeCell ref="A5:I5"/>
    <mergeCell ref="A6:I6"/>
    <mergeCell ref="A8:F8"/>
    <mergeCell ref="A9:D9"/>
    <mergeCell ref="A10:D10"/>
    <mergeCell ref="A12:E12"/>
    <mergeCell ref="A14:D14"/>
    <mergeCell ref="A16:D16"/>
    <mergeCell ref="A18:I18"/>
    <mergeCell ref="A20:D20"/>
    <mergeCell ref="A22:E22"/>
    <mergeCell ref="A24:E24"/>
    <mergeCell ref="A26:E26"/>
    <mergeCell ref="A28:E28"/>
    <mergeCell ref="A30:D30"/>
    <mergeCell ref="A32:I32"/>
    <mergeCell ref="A38:E38"/>
    <mergeCell ref="A40:I40"/>
    <mergeCell ref="A41:E41"/>
    <mergeCell ref="A42:E42"/>
    <mergeCell ref="A43:E43"/>
    <mergeCell ref="A46:I46"/>
  </mergeCells>
  <printOptions/>
  <pageMargins left="0.25" right="0.25" top="0.75" bottom="0.75" header="0.3" footer="0.3"/>
  <pageSetup fitToHeight="0" fitToWidth="1" horizontalDpi="600" verticalDpi="600" orientation="portrait" paperSize="9" scale="77" r:id="rId1"/>
</worksheet>
</file>

<file path=xl/worksheets/sheet9.xml><?xml version="1.0" encoding="utf-8"?>
<worksheet xmlns="http://schemas.openxmlformats.org/spreadsheetml/2006/main" xmlns:r="http://schemas.openxmlformats.org/officeDocument/2006/relationships">
  <sheetPr>
    <pageSetUpPr fitToPage="1"/>
  </sheetPr>
  <dimension ref="A1:G63"/>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4" width="3.421875" style="1" customWidth="1"/>
    <col min="5" max="16384" width="9.140625" style="1" customWidth="1"/>
  </cols>
  <sheetData>
    <row r="1" spans="1:3" ht="15">
      <c r="A1" s="467"/>
      <c r="B1" s="467"/>
      <c r="C1" s="467"/>
    </row>
    <row r="2" spans="1:3" ht="24.75" customHeight="1">
      <c r="A2" s="468" t="s">
        <v>0</v>
      </c>
      <c r="B2" s="481"/>
      <c r="C2" s="482"/>
    </row>
    <row r="3" spans="1:3" ht="15">
      <c r="A3" s="471" t="s">
        <v>49</v>
      </c>
      <c r="B3" s="471"/>
      <c r="C3" s="471"/>
    </row>
    <row r="4" spans="1:3" ht="18.75">
      <c r="A4" s="483"/>
      <c r="B4" s="484"/>
      <c r="C4" s="484"/>
    </row>
    <row r="5" spans="1:3" ht="37.5" customHeight="1">
      <c r="A5" s="492" t="s">
        <v>50</v>
      </c>
      <c r="B5" s="492"/>
      <c r="C5" s="492"/>
    </row>
    <row r="6" spans="1:3" ht="21" customHeight="1" thickBot="1">
      <c r="A6" s="485"/>
      <c r="B6" s="486"/>
      <c r="C6" s="486"/>
    </row>
    <row r="7" spans="1:3" ht="16.5" thickBot="1" thickTop="1">
      <c r="A7" s="479" t="s">
        <v>51</v>
      </c>
      <c r="B7" s="480"/>
      <c r="C7" s="61"/>
    </row>
    <row r="8" spans="1:4" ht="16.5" thickTop="1">
      <c r="A8" s="62" t="s">
        <v>5</v>
      </c>
      <c r="B8" s="63" t="s">
        <v>52</v>
      </c>
      <c r="C8" s="89">
        <v>0</v>
      </c>
      <c r="D8" s="1" t="s">
        <v>486</v>
      </c>
    </row>
    <row r="9" spans="1:4" ht="15.75">
      <c r="A9" s="62" t="s">
        <v>5</v>
      </c>
      <c r="B9" s="63" t="s">
        <v>53</v>
      </c>
      <c r="C9" s="89">
        <v>0</v>
      </c>
      <c r="D9" s="1" t="s">
        <v>486</v>
      </c>
    </row>
    <row r="10" spans="1:4" ht="15.75">
      <c r="A10" s="62" t="s">
        <v>5</v>
      </c>
      <c r="B10" s="64" t="s">
        <v>54</v>
      </c>
      <c r="C10" s="58">
        <v>0</v>
      </c>
      <c r="D10" s="1" t="s">
        <v>486</v>
      </c>
    </row>
    <row r="11" spans="1:4" ht="15.75">
      <c r="A11" s="62" t="s">
        <v>7</v>
      </c>
      <c r="B11" s="64" t="s">
        <v>55</v>
      </c>
      <c r="C11" s="58">
        <v>0</v>
      </c>
      <c r="D11" s="1" t="s">
        <v>486</v>
      </c>
    </row>
    <row r="12" spans="1:4" ht="15.75">
      <c r="A12" s="62" t="s">
        <v>7</v>
      </c>
      <c r="B12" s="64" t="s">
        <v>492</v>
      </c>
      <c r="C12" s="58">
        <v>0</v>
      </c>
      <c r="D12" s="1" t="s">
        <v>486</v>
      </c>
    </row>
    <row r="13" spans="1:4" ht="15.75">
      <c r="A13" s="62" t="s">
        <v>5</v>
      </c>
      <c r="B13" s="64" t="s">
        <v>491</v>
      </c>
      <c r="C13" s="58">
        <v>0</v>
      </c>
      <c r="D13" s="1" t="s">
        <v>486</v>
      </c>
    </row>
    <row r="14" spans="1:4" ht="15.75">
      <c r="A14" s="62" t="s">
        <v>5</v>
      </c>
      <c r="B14" s="64" t="s">
        <v>490</v>
      </c>
      <c r="C14" s="58">
        <v>0</v>
      </c>
      <c r="D14" s="1" t="s">
        <v>486</v>
      </c>
    </row>
    <row r="15" spans="1:3" ht="30">
      <c r="A15" s="65" t="s">
        <v>60</v>
      </c>
      <c r="B15" s="63" t="s">
        <v>61</v>
      </c>
      <c r="C15" s="81">
        <f>+C8+C9+C10-C11-C12+C13+C14</f>
        <v>0</v>
      </c>
    </row>
    <row r="16" spans="1:3" ht="15.75">
      <c r="A16" s="66"/>
      <c r="B16" s="64"/>
      <c r="C16" s="49"/>
    </row>
    <row r="17" spans="1:4" ht="15.75">
      <c r="A17" s="62" t="s">
        <v>62</v>
      </c>
      <c r="B17" s="64" t="s">
        <v>63</v>
      </c>
      <c r="C17" s="58">
        <v>0</v>
      </c>
      <c r="D17" s="1" t="s">
        <v>486</v>
      </c>
    </row>
    <row r="18" spans="1:4" ht="15.75">
      <c r="A18" s="62" t="s">
        <v>64</v>
      </c>
      <c r="B18" s="64" t="s">
        <v>65</v>
      </c>
      <c r="C18" s="58">
        <v>0</v>
      </c>
      <c r="D18" s="1" t="s">
        <v>486</v>
      </c>
    </row>
    <row r="19" spans="1:4" ht="15.75">
      <c r="A19" s="62" t="s">
        <v>64</v>
      </c>
      <c r="B19" s="64" t="s">
        <v>489</v>
      </c>
      <c r="C19" s="58">
        <v>0</v>
      </c>
      <c r="D19" s="1" t="s">
        <v>486</v>
      </c>
    </row>
    <row r="20" spans="1:4" ht="15.75">
      <c r="A20" s="62" t="s">
        <v>62</v>
      </c>
      <c r="B20" s="64" t="s">
        <v>488</v>
      </c>
      <c r="C20" s="58">
        <v>0</v>
      </c>
      <c r="D20" s="1" t="s">
        <v>486</v>
      </c>
    </row>
    <row r="21" spans="1:4" ht="15.75">
      <c r="A21" s="62" t="s">
        <v>62</v>
      </c>
      <c r="B21" s="64" t="s">
        <v>487</v>
      </c>
      <c r="C21" s="58">
        <v>0</v>
      </c>
      <c r="D21" s="1" t="s">
        <v>486</v>
      </c>
    </row>
    <row r="22" spans="1:5" ht="15.75">
      <c r="A22" s="62" t="s">
        <v>64</v>
      </c>
      <c r="B22" s="442" t="s">
        <v>102</v>
      </c>
      <c r="C22" s="58">
        <v>0</v>
      </c>
      <c r="D22" s="88" t="s">
        <v>88</v>
      </c>
      <c r="E22" s="1" t="s">
        <v>486</v>
      </c>
    </row>
    <row r="23" spans="1:4" ht="16.5" thickBot="1">
      <c r="A23" s="67" t="s">
        <v>60</v>
      </c>
      <c r="B23" s="87" t="s">
        <v>103</v>
      </c>
      <c r="C23" s="82">
        <f>+C15+C17-C18-C19+C20+C21-C22</f>
        <v>0</v>
      </c>
      <c r="D23" s="88" t="s">
        <v>90</v>
      </c>
    </row>
    <row r="24" spans="1:3" ht="25.5" customHeight="1" thickBot="1" thickTop="1">
      <c r="A24" s="68"/>
      <c r="B24" s="64"/>
      <c r="C24" s="68"/>
    </row>
    <row r="25" spans="1:3" ht="16.5" thickBot="1" thickTop="1">
      <c r="A25" s="493" t="s">
        <v>68</v>
      </c>
      <c r="B25" s="494"/>
      <c r="C25" s="61"/>
    </row>
    <row r="26" spans="1:3" ht="15.75" thickTop="1">
      <c r="A26" s="69"/>
      <c r="B26" s="70"/>
      <c r="C26" s="49"/>
    </row>
    <row r="27" spans="1:4" ht="15">
      <c r="A27" s="71" t="s">
        <v>104</v>
      </c>
      <c r="B27" s="70"/>
      <c r="C27" s="237"/>
      <c r="D27" s="88" t="s">
        <v>92</v>
      </c>
    </row>
    <row r="28" spans="1:5" ht="15">
      <c r="A28" s="69"/>
      <c r="B28" s="404" t="s">
        <v>105</v>
      </c>
      <c r="C28" s="58">
        <v>0</v>
      </c>
      <c r="D28" s="88" t="s">
        <v>94</v>
      </c>
      <c r="E28" s="1" t="s">
        <v>486</v>
      </c>
    </row>
    <row r="29" spans="1:7" ht="15">
      <c r="A29" s="69"/>
      <c r="B29" s="405" t="s">
        <v>467</v>
      </c>
      <c r="C29" s="237">
        <v>0</v>
      </c>
      <c r="D29" s="88" t="s">
        <v>468</v>
      </c>
      <c r="G29" s="1" t="s">
        <v>486</v>
      </c>
    </row>
    <row r="30" spans="1:5" ht="15" customHeight="1">
      <c r="A30" s="69"/>
      <c r="B30" s="405" t="s">
        <v>469</v>
      </c>
      <c r="C30" s="58">
        <v>0</v>
      </c>
      <c r="D30" s="88" t="s">
        <v>96</v>
      </c>
      <c r="E30" s="1" t="s">
        <v>486</v>
      </c>
    </row>
    <row r="31" spans="1:5" ht="15">
      <c r="A31" s="69"/>
      <c r="B31" s="405" t="s">
        <v>470</v>
      </c>
      <c r="C31" s="58">
        <v>0</v>
      </c>
      <c r="D31" s="88" t="s">
        <v>96</v>
      </c>
      <c r="E31" s="1" t="s">
        <v>486</v>
      </c>
    </row>
    <row r="32" spans="1:5" ht="15">
      <c r="A32" s="69"/>
      <c r="B32" s="405" t="s">
        <v>471</v>
      </c>
      <c r="C32" s="58">
        <v>0</v>
      </c>
      <c r="D32" s="88" t="s">
        <v>96</v>
      </c>
      <c r="E32" s="1" t="s">
        <v>486</v>
      </c>
    </row>
    <row r="33" spans="1:5" ht="15">
      <c r="A33" s="69"/>
      <c r="B33" s="405" t="s">
        <v>472</v>
      </c>
      <c r="C33" s="58">
        <v>0</v>
      </c>
      <c r="D33" s="88" t="s">
        <v>96</v>
      </c>
      <c r="E33" s="1" t="s">
        <v>486</v>
      </c>
    </row>
    <row r="34" spans="1:3" ht="15">
      <c r="A34" s="69"/>
      <c r="B34" s="73" t="s">
        <v>70</v>
      </c>
      <c r="C34" s="387">
        <f>+SUM(C28:C33)</f>
        <v>0</v>
      </c>
    </row>
    <row r="35" spans="1:3" ht="15">
      <c r="A35" s="13"/>
      <c r="B35" s="64"/>
      <c r="C35" s="83"/>
    </row>
    <row r="36" spans="1:3" ht="15">
      <c r="A36" s="71" t="s">
        <v>71</v>
      </c>
      <c r="B36" s="64"/>
      <c r="C36" s="83"/>
    </row>
    <row r="37" spans="1:4" ht="15">
      <c r="A37" s="13" t="s">
        <v>72</v>
      </c>
      <c r="B37" s="64"/>
      <c r="C37" s="91">
        <v>0</v>
      </c>
      <c r="D37" s="1" t="s">
        <v>493</v>
      </c>
    </row>
    <row r="38" spans="1:4" ht="15">
      <c r="A38" s="13" t="s">
        <v>73</v>
      </c>
      <c r="B38" s="64"/>
      <c r="C38" s="91">
        <v>0</v>
      </c>
      <c r="D38" s="1" t="s">
        <v>494</v>
      </c>
    </row>
    <row r="39" spans="1:4" ht="15">
      <c r="A39" s="13" t="s">
        <v>74</v>
      </c>
      <c r="B39" s="64"/>
      <c r="C39" s="91">
        <v>0</v>
      </c>
      <c r="D39" s="1" t="s">
        <v>495</v>
      </c>
    </row>
    <row r="40" spans="1:4" ht="15">
      <c r="A40" s="13" t="s">
        <v>75</v>
      </c>
      <c r="B40" s="64"/>
      <c r="C40" s="91">
        <v>0</v>
      </c>
      <c r="D40" s="1" t="s">
        <v>496</v>
      </c>
    </row>
    <row r="41" spans="1:4" ht="15">
      <c r="A41" s="13" t="s">
        <v>473</v>
      </c>
      <c r="B41" s="64"/>
      <c r="C41" s="92">
        <v>0</v>
      </c>
      <c r="D41" s="1" t="s">
        <v>497</v>
      </c>
    </row>
    <row r="42" spans="1:3" ht="15">
      <c r="A42" s="13"/>
      <c r="B42" s="73" t="s">
        <v>77</v>
      </c>
      <c r="C42" s="81">
        <f>+SUM(C37:C41)</f>
        <v>0</v>
      </c>
    </row>
    <row r="43" spans="1:3" ht="15">
      <c r="A43" s="13"/>
      <c r="B43" s="73"/>
      <c r="C43" s="84"/>
    </row>
    <row r="44" spans="1:3" ht="15">
      <c r="A44" s="74" t="s">
        <v>78</v>
      </c>
      <c r="B44" s="73"/>
      <c r="C44" s="85"/>
    </row>
    <row r="45" spans="1:4" ht="15">
      <c r="A45" s="13"/>
      <c r="B45" s="73" t="s">
        <v>79</v>
      </c>
      <c r="C45" s="89">
        <v>0</v>
      </c>
      <c r="D45" s="1" t="s">
        <v>486</v>
      </c>
    </row>
    <row r="46" spans="1:3" ht="15">
      <c r="A46" s="13"/>
      <c r="B46" s="73" t="s">
        <v>80</v>
      </c>
      <c r="C46" s="81">
        <f>+C23-C34-C42-C45</f>
        <v>0</v>
      </c>
    </row>
    <row r="47" spans="1:4" ht="15.75" thickBot="1">
      <c r="A47" s="495" t="s">
        <v>106</v>
      </c>
      <c r="B47" s="496"/>
      <c r="C47" s="497"/>
      <c r="D47" s="88" t="s">
        <v>98</v>
      </c>
    </row>
    <row r="48" spans="1:3" ht="25.5" customHeight="1" thickBot="1" thickTop="1">
      <c r="A48" s="94"/>
      <c r="B48" s="95"/>
      <c r="C48" s="94"/>
    </row>
    <row r="49" spans="1:4" ht="16.5" thickBot="1" thickTop="1">
      <c r="A49" s="493" t="s">
        <v>107</v>
      </c>
      <c r="B49" s="494"/>
      <c r="C49" s="75"/>
      <c r="D49" s="88"/>
    </row>
    <row r="50" spans="1:3" ht="15.75" thickTop="1">
      <c r="A50" s="498" t="s">
        <v>81</v>
      </c>
      <c r="B50" s="499"/>
      <c r="C50" s="86"/>
    </row>
    <row r="51" spans="1:4" ht="15">
      <c r="A51" s="13" t="s">
        <v>82</v>
      </c>
      <c r="B51" s="64"/>
      <c r="C51" s="58">
        <v>0</v>
      </c>
      <c r="D51" s="1" t="s">
        <v>498</v>
      </c>
    </row>
    <row r="52" spans="1:4" ht="15">
      <c r="A52" s="13" t="s">
        <v>83</v>
      </c>
      <c r="B52" s="64"/>
      <c r="C52" s="58">
        <v>0</v>
      </c>
      <c r="D52" s="1" t="s">
        <v>499</v>
      </c>
    </row>
    <row r="53" spans="1:4" ht="15">
      <c r="A53" s="13" t="s">
        <v>84</v>
      </c>
      <c r="B53" s="64"/>
      <c r="C53" s="58">
        <v>0</v>
      </c>
      <c r="D53" s="1" t="s">
        <v>500</v>
      </c>
    </row>
    <row r="54" spans="1:4" ht="15">
      <c r="A54" s="13" t="s">
        <v>85</v>
      </c>
      <c r="B54" s="64"/>
      <c r="C54" s="58">
        <v>0</v>
      </c>
      <c r="D54" s="1" t="s">
        <v>501</v>
      </c>
    </row>
    <row r="55" spans="1:4" ht="15">
      <c r="A55" s="13" t="s">
        <v>474</v>
      </c>
      <c r="B55" s="64"/>
      <c r="C55" s="58">
        <v>0</v>
      </c>
      <c r="D55" s="1" t="s">
        <v>502</v>
      </c>
    </row>
    <row r="56" spans="1:3" ht="15.75" thickBot="1">
      <c r="A56" s="487" t="s">
        <v>87</v>
      </c>
      <c r="B56" s="488"/>
      <c r="C56" s="441">
        <f>C51+C52+C53+C54+C55</f>
        <v>0</v>
      </c>
    </row>
    <row r="57" spans="1:3" ht="15.75" thickTop="1">
      <c r="A57" s="76"/>
      <c r="B57" s="77"/>
      <c r="C57" s="42"/>
    </row>
    <row r="58" spans="1:3" ht="26.25" customHeight="1">
      <c r="A58" s="78" t="s">
        <v>88</v>
      </c>
      <c r="B58" s="489" t="s">
        <v>89</v>
      </c>
      <c r="C58" s="489"/>
    </row>
    <row r="59" spans="1:3" ht="24.75" customHeight="1">
      <c r="A59" s="78" t="s">
        <v>90</v>
      </c>
      <c r="B59" s="490" t="s">
        <v>91</v>
      </c>
      <c r="C59" s="490"/>
    </row>
    <row r="60" spans="1:3" ht="17.25">
      <c r="A60" s="78" t="s">
        <v>92</v>
      </c>
      <c r="B60" s="439" t="s">
        <v>93</v>
      </c>
      <c r="C60" s="440"/>
    </row>
    <row r="61" spans="1:3" ht="90.75" customHeight="1">
      <c r="A61" s="78" t="s">
        <v>94</v>
      </c>
      <c r="B61" s="489" t="s">
        <v>95</v>
      </c>
      <c r="C61" s="489"/>
    </row>
    <row r="62" spans="1:3" ht="79.5" customHeight="1">
      <c r="A62" s="78" t="s">
        <v>96</v>
      </c>
      <c r="B62" s="489" t="s">
        <v>97</v>
      </c>
      <c r="C62" s="489"/>
    </row>
    <row r="63" spans="1:3" ht="66.75" customHeight="1">
      <c r="A63" s="78" t="s">
        <v>98</v>
      </c>
      <c r="B63" s="491" t="s">
        <v>99</v>
      </c>
      <c r="C63" s="491"/>
    </row>
  </sheetData>
  <sheetProtection password="D3C7" sheet="1"/>
  <mergeCells count="17">
    <mergeCell ref="A56:B56"/>
    <mergeCell ref="A1:C1"/>
    <mergeCell ref="A2:C2"/>
    <mergeCell ref="A3:C3"/>
    <mergeCell ref="A4:C4"/>
    <mergeCell ref="A5:C5"/>
    <mergeCell ref="A6:C6"/>
    <mergeCell ref="B58:C58"/>
    <mergeCell ref="B59:C59"/>
    <mergeCell ref="B61:C61"/>
    <mergeCell ref="B62:C62"/>
    <mergeCell ref="B63:C63"/>
    <mergeCell ref="A7:B7"/>
    <mergeCell ref="A25:B25"/>
    <mergeCell ref="A47:C47"/>
    <mergeCell ref="A49:B49"/>
    <mergeCell ref="A50:B50"/>
  </mergeCells>
  <conditionalFormatting sqref="C51">
    <cfRule type="cellIs" priority="10" dxfId="14" operator="greaterThan" stopIfTrue="1">
      <formula>$C$37</formula>
    </cfRule>
  </conditionalFormatting>
  <conditionalFormatting sqref="C52">
    <cfRule type="cellIs" priority="9" dxfId="14" operator="greaterThan" stopIfTrue="1">
      <formula>$C$38</formula>
    </cfRule>
  </conditionalFormatting>
  <conditionalFormatting sqref="C53">
    <cfRule type="cellIs" priority="8" dxfId="14" operator="greaterThan" stopIfTrue="1">
      <formula>$C$39</formula>
    </cfRule>
  </conditionalFormatting>
  <conditionalFormatting sqref="C54">
    <cfRule type="cellIs" priority="7" dxfId="14" operator="greaterThan" stopIfTrue="1">
      <formula>$C$40</formula>
    </cfRule>
  </conditionalFormatting>
  <conditionalFormatting sqref="C55">
    <cfRule type="cellIs" priority="6" dxfId="14" operator="greaterThan" stopIfTrue="1">
      <formula>$C$41</formula>
    </cfRule>
  </conditionalFormatting>
  <conditionalFormatting sqref="C37">
    <cfRule type="cellIs" priority="5" dxfId="14" operator="lessThan" stopIfTrue="1">
      <formula>$C$51</formula>
    </cfRule>
  </conditionalFormatting>
  <conditionalFormatting sqref="C38">
    <cfRule type="cellIs" priority="4" dxfId="14" operator="lessThan" stopIfTrue="1">
      <formula>$C$52</formula>
    </cfRule>
  </conditionalFormatting>
  <conditionalFormatting sqref="C39">
    <cfRule type="cellIs" priority="3" dxfId="14" operator="lessThan" stopIfTrue="1">
      <formula>$C$53</formula>
    </cfRule>
  </conditionalFormatting>
  <conditionalFormatting sqref="C40">
    <cfRule type="cellIs" priority="2" dxfId="14" operator="lessThan" stopIfTrue="1">
      <formula>$C$54</formula>
    </cfRule>
  </conditionalFormatting>
  <conditionalFormatting sqref="C41">
    <cfRule type="cellIs" priority="1" dxfId="14" operator="lessThan" stopIfTrue="1">
      <formula>$C$55</formula>
    </cfRule>
  </conditionalFormatting>
  <dataValidations count="2">
    <dataValidation type="decimal" allowBlank="1" showInputMessage="1" showErrorMessage="1" sqref="C13:C14">
      <formula1>0</formula1>
      <formula2>99999999999999900000</formula2>
    </dataValidation>
    <dataValidation type="decimal" allowBlank="1" showInputMessage="1" showErrorMessage="1" sqref="C10:C12 C17:C22">
      <formula1>0</formula1>
      <formula2>9999999999999990000</formula2>
    </dataValidation>
  </dataValidations>
  <printOptions/>
  <pageMargins left="0.25" right="0.25" top="0.75" bottom="0.75" header="0.3" footer="0.3"/>
  <pageSetup fitToHeight="1"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2019-12-05T12:34:34Z</dcterms:modified>
  <cp:category/>
  <cp:version/>
  <cp:contentType/>
  <cp:contentStatus/>
</cp:coreProperties>
</file>